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<sst xmlns="http://schemas.openxmlformats.org/spreadsheetml/2006/main" count="542" uniqueCount="474">
  <si>
    <t>Number</t>
  </si>
  <si>
    <t>Word</t>
  </si>
  <si>
    <t>Maxakali</t>
  </si>
  <si>
    <t>Maxakali #</t>
  </si>
  <si>
    <t>Pataxo Hahahae</t>
  </si>
  <si>
    <t>Pataxo Hahahae #</t>
  </si>
  <si>
    <t>Maxakali notes</t>
  </si>
  <si>
    <t>Pataxo Hahahae notes</t>
  </si>
  <si>
    <t>all</t>
  </si>
  <si>
    <t>piːbaʔ {pipma}</t>
  </si>
  <si>
    <t>Not attested.</t>
  </si>
  <si>
    <t>ashes</t>
  </si>
  <si>
    <t>pɨtohoɨk / pɨtoɨk {putohok / putok}</t>
  </si>
  <si>
    <t>bʊkʊhʊ ~ puku</t>
  </si>
  <si>
    <t>Popovich &amp; Popovich 2005: 38. Phonology: /ptuk/.</t>
  </si>
  <si>
    <t>bark</t>
  </si>
  <si>
    <t>ɕɑ ~ mĩɤp=ɕɑ {xax ~ mĩmxax}</t>
  </si>
  <si>
    <t>belly</t>
  </si>
  <si>
    <t>tä {tex}</t>
  </si>
  <si>
    <t>big</t>
  </si>
  <si>
    <t>ɕäkaʔ ~ ɕäːkaʔ {xexka}</t>
  </si>
  <si>
    <t>kehʌ-čia</t>
  </si>
  <si>
    <t>Scheibe 1957 ({kehãtiá}).</t>
  </si>
  <si>
    <t>bird</t>
  </si>
  <si>
    <t>pɨtɨ-nãɨŋ {putuxnãg}</t>
  </si>
  <si>
    <t>pʌkə ~ bʌkə ~ pʌkə-nʌ ~ bʌkə-nʌ</t>
  </si>
  <si>
    <t>bite</t>
  </si>
  <si>
    <t>pɨtuɤp {putop}</t>
  </si>
  <si>
    <t>ɕahaʔ {xaha}</t>
  </si>
  <si>
    <t>kadɛɤp {kanep}</t>
  </si>
  <si>
    <t>black</t>
  </si>
  <si>
    <t>mnɪ {mũnĩy}</t>
  </si>
  <si>
    <t>blood</t>
  </si>
  <si>
    <t>hɛɤp {hep}</t>
  </si>
  <si>
    <t>Popovich &amp; Popovich 2005: 10; Campos 2009: 137, 273. Polysemy: 'blood / sap / liquid'. Can be used in a classifier-like manner for liquids. Phonology: /hep/.</t>
  </si>
  <si>
    <t>bone</t>
  </si>
  <si>
    <t>kɨɤp {kup}</t>
  </si>
  <si>
    <t>breast</t>
  </si>
  <si>
    <t>kɛɤp {kep}</t>
  </si>
  <si>
    <t>c̢ohob</t>
  </si>
  <si>
    <t>burn</t>
  </si>
  <si>
    <t>mũ=haɤp {mõhap}</t>
  </si>
  <si>
    <t>nail</t>
  </si>
  <si>
    <t>ɲĩː=mã=ɕɑ {yĩmmãxax}</t>
  </si>
  <si>
    <t>cloud</t>
  </si>
  <si>
    <t>gʊ {gõy}</t>
  </si>
  <si>
    <t>cold</t>
  </si>
  <si>
    <t>ɕɨ=ɕiʔ / =ʔã=ɕiʔ {xuxi / =ãxi}</t>
  </si>
  <si>
    <t>come</t>
  </si>
  <si>
    <t>n- {nũn}</t>
  </si>
  <si>
    <t>die</t>
  </si>
  <si>
    <t>ɕoɨk {xok}</t>
  </si>
  <si>
    <t>dog</t>
  </si>
  <si>
    <t>kukä {kokex}</t>
  </si>
  <si>
    <t>wuɛ</t>
  </si>
  <si>
    <t>Popovich &amp; Popovich 2005: 16; Campos 2009: 147; Antunes 1999: 25; Araújo 2000: 81; Silva 2014: 111; Gudschinsky, Popovich &amp; Popovich 1970: 86. Phonology: /kukec/ or /kukek/.</t>
  </si>
  <si>
    <t>drink</t>
  </si>
  <si>
    <t>ɕuʔuɤp {xoʼop}</t>
  </si>
  <si>
    <t>dry</t>
  </si>
  <si>
    <t>daɨk {nak}</t>
  </si>
  <si>
    <t>c̢ɛ</t>
  </si>
  <si>
    <t>ear</t>
  </si>
  <si>
    <t>ɲĩɤp-kʊ {yĩpkox}</t>
  </si>
  <si>
    <t>mp-ʔo</t>
  </si>
  <si>
    <t>Popovich &amp; Popovich 2005: 55; Silva 2014: 109; Antunes 1999: 39. Phonology: /ɲĩp-kuc/.</t>
  </si>
  <si>
    <t>earth</t>
  </si>
  <si>
    <t>hãhãɤm / hãɤm {hãhãm / hãm}</t>
  </si>
  <si>
    <t>hʌhʌm / hʌm</t>
  </si>
  <si>
    <t>Popovich &amp; Popovich 2005: 5; Campos 2009: 264; Antunes 1999: 22; Araújo 2000: 89; Silva 2014: 116. Phonology: /hãp/.</t>
  </si>
  <si>
    <t xml:space="preserve">eat    </t>
  </si>
  <si>
    <t>mãhãʔ {mãhã}</t>
  </si>
  <si>
    <t>eat</t>
  </si>
  <si>
    <t>ɕi {xit}</t>
  </si>
  <si>
    <t>Popovich &amp; Popovich 2005: 48; Campos 2009: 289. Intransitive. Phonology: /cit/.</t>
  </si>
  <si>
    <t>egg</t>
  </si>
  <si>
    <t>ɕɘʔɘɨk / ɕɘɨk ~ ɕoɨk=ɕɘɨk {xuʼuk / xuk ~ xokxuk}</t>
  </si>
  <si>
    <t>Popovich &amp; Popovich 2005: 28, 50, 52; Campos 2009: 73, 75; Antunes 1999: 37. Phonology: /cɨ̰k/.</t>
  </si>
  <si>
    <t>eye</t>
  </si>
  <si>
    <t>pɒʔ {pa}</t>
  </si>
  <si>
    <t>Popovich &amp; Popovich 2005: 33; Campos 2009: 92; Antunes 1999: 30, 35; Araújo 2000: 81. Polysemy: 'eye / face'. Phonology: /pa/.</t>
  </si>
  <si>
    <t>fat</t>
  </si>
  <si>
    <t>tuɤp {top}</t>
  </si>
  <si>
    <t>feather</t>
  </si>
  <si>
    <t>ɲĩ=mãɨk=ɕaɤp {yĩmãg xap}</t>
  </si>
  <si>
    <t>bʌkə ~ pʌkə</t>
  </si>
  <si>
    <t>fire</t>
  </si>
  <si>
    <t>kɨɕaɤp {kuxap}</t>
  </si>
  <si>
    <t>c̢ahab</t>
  </si>
  <si>
    <t>fish</t>
  </si>
  <si>
    <t>mãhãɤm / mãɤm {mãhãm / mãm}</t>
  </si>
  <si>
    <t>mʌhʌm</t>
  </si>
  <si>
    <t>Popovich &amp; Popovich 2005: 22, 23; Campos 2009: 264; Antunes 1999: 27; Araújo 2000: 76; Silva 2014: 114; Gudschinsky, Popovich &amp; Popovich 1970: 82. Phonology: /mãp/.</t>
  </si>
  <si>
    <t>fly</t>
  </si>
  <si>
    <t>tup-ahaʔ / tup-aʔ {topaha / topa}</t>
  </si>
  <si>
    <t>foot</t>
  </si>
  <si>
    <t>pataʔ {pata}</t>
  </si>
  <si>
    <t>Popovich &amp; Popovich 2005: 34; Campos 2009: 83; Antunes 1999: 21, 30, 35; Araújo 2000: 70. Phonology: /pata/.</t>
  </si>
  <si>
    <t>full</t>
  </si>
  <si>
    <t>nʔ=ɕiɤp {nũ xip}</t>
  </si>
  <si>
    <t>give</t>
  </si>
  <si>
    <t>hũɤm {hõm}</t>
  </si>
  <si>
    <t>good</t>
  </si>
  <si>
    <t>ba ~ baiʔ ~ baʔiʔ {max ~ mai}</t>
  </si>
  <si>
    <t>green</t>
  </si>
  <si>
    <t>ɲĩ=ɕɨ {yĩxux}</t>
  </si>
  <si>
    <t>hair</t>
  </si>
  <si>
    <t>ɕɛʔ {xe}</t>
  </si>
  <si>
    <t>Popovich &amp; Popovich 2005: 47; Campos 2009: 83; Antunes 1999: 37; Araújo 2000: 100; Gudschinsky, Popovich &amp; Popovich 1970: 81. Phonology: /ce/.</t>
  </si>
  <si>
    <t>hand</t>
  </si>
  <si>
    <t>ɲĩɤm {yĩm}</t>
  </si>
  <si>
    <t>Popovich &amp; Popovich 2005: 54; Campos 2009: 83; Antunes 1999: 36. Translated as 'arm' in [Silva 2014: 110]. Phonology: /ɲĩp/.</t>
  </si>
  <si>
    <t>head</t>
  </si>
  <si>
    <t>pɨtʊ {putox}</t>
  </si>
  <si>
    <t>Popovich &amp; Popovich 2005: 38; Campos 2009: 83; Antunes 1999: 31. Phonology: /ptuc/.</t>
  </si>
  <si>
    <t>hear</t>
  </si>
  <si>
    <t>ɕɨ=pa-ɨk / =ʔã=pa-ɨk {xupak / =ãpak}</t>
  </si>
  <si>
    <t>heart</t>
  </si>
  <si>
    <t>kɨɕaʔ {kuxa}</t>
  </si>
  <si>
    <t>Popovich &amp; Popovich 2005: 21; Campos 2009: 271. Can be used figuratively. Phonology: /kɨca/.</t>
  </si>
  <si>
    <t>horn</t>
  </si>
  <si>
    <t>pɨtʊ=kɨɤp {putoxkup}</t>
  </si>
  <si>
    <t>mp=ub</t>
  </si>
  <si>
    <t>Silva f.n. Phonology: /ptuc=kɨp/.</t>
  </si>
  <si>
    <t>I</t>
  </si>
  <si>
    <t>ɘɨŋ- {ũg-}</t>
  </si>
  <si>
    <t>ʔãʔ {ã}</t>
  </si>
  <si>
    <t>Popovich &amp; Popovich 2005: v; Campos 2009: 78, 86; Antunes 1999: 21. Oblique. Phonology: /A/.</t>
  </si>
  <si>
    <t>kill</t>
  </si>
  <si>
    <t>pɨtä {putex}</t>
  </si>
  <si>
    <t>knee</t>
  </si>
  <si>
    <t>kupɒɕɨ {kopaxux}</t>
  </si>
  <si>
    <t>know</t>
  </si>
  <si>
    <t>ɲmɘɨŋ {yũmũg}</t>
  </si>
  <si>
    <t>leaf</t>
  </si>
  <si>
    <t>mĩɤp=ɕɨ ~ mĩ=ɕɨ {mĩm xux ~ mĩxux}</t>
  </si>
  <si>
    <t>hʌm=hʌ</t>
  </si>
  <si>
    <t>lie</t>
  </si>
  <si>
    <t>piɤp {pip}</t>
  </si>
  <si>
    <t>hʌ=gũm ~ ʌ=gũm</t>
  </si>
  <si>
    <t>liver</t>
  </si>
  <si>
    <t>ɕɨɤp=knɑ {xupkũnãy}</t>
  </si>
  <si>
    <t>c̢ʌm=ʌŋʌ</t>
  </si>
  <si>
    <t>Popovich &amp; Popovich 2005: 51. The meaning of individual morphemes is unclear; the proposed morphemic division is motivated by the disagreement in nasality. Phonology: /cɨp=kɨnãc/ or /cɨp=knãc/.</t>
  </si>
  <si>
    <t>long</t>
  </si>
  <si>
    <t>tʊhʊ / tʊ {tohox / tox}</t>
  </si>
  <si>
    <t>kuhu / ku</t>
  </si>
  <si>
    <t>louse</t>
  </si>
  <si>
    <t>kɨ {kut}</t>
  </si>
  <si>
    <t>c̢ɛc̢u</t>
  </si>
  <si>
    <t>Popovich &amp; Popovich 2005: 21; Antunes 1999: 26; Araújo 2000: 36. Polysemy: 'parasite / insect / louse'. Phonology: /kɨt/.</t>
  </si>
  <si>
    <t>pakac̢ɛ ~ pokɔc̢õŋ</t>
  </si>
  <si>
    <t>man</t>
  </si>
  <si>
    <t>tɪhɪ / tɪ {tihik / tik}</t>
  </si>
  <si>
    <t>kahniako ~ kahnʌkɔ</t>
  </si>
  <si>
    <t>many</t>
  </si>
  <si>
    <t>ɕuhiʔ {xohi}</t>
  </si>
  <si>
    <t>meat</t>
  </si>
  <si>
    <t>ɲĩ ~ ɕoɨŋ=ɲĩ {yĩn ~ xogyĩn}</t>
  </si>
  <si>
    <t>xim</t>
  </si>
  <si>
    <t>Pickering 1961.</t>
  </si>
  <si>
    <t>mohab</t>
  </si>
  <si>
    <t>Pickering 1961. Glossed as 'ear' by Scheibe [1957 ({e-mohábm})].</t>
  </si>
  <si>
    <t>c̢u=ˈiŋ</t>
  </si>
  <si>
    <t>moon</t>
  </si>
  <si>
    <t>mãɲʊ-hä {mãyõnhex}</t>
  </si>
  <si>
    <t>mʌŋũ-čia</t>
  </si>
  <si>
    <t>mountain</t>
  </si>
  <si>
    <t>ɲɪtɪ {yĩktix ~ yĩytix}</t>
  </si>
  <si>
    <t>mouth</t>
  </si>
  <si>
    <t>ɲɪ-kʊ ~ ɲiː-kʊ {yĩykox}</t>
  </si>
  <si>
    <t>name</t>
  </si>
  <si>
    <t>ɕɨ=ɕä-ʔɑ / =ʔã=ɕä-ʔɑ {xuxetʼax / =ãxetʼax}</t>
  </si>
  <si>
    <t xml:space="preserve">neck </t>
  </si>
  <si>
    <t>ɕɘɨŋ=nĩ-kɨɤp {xuknĩkup}</t>
  </si>
  <si>
    <t>new</t>
  </si>
  <si>
    <t>tɨɤp {tup}</t>
  </si>
  <si>
    <t>Popovich &amp; Popovich 2005: 43; Campos 2009: 287; Antunes 1999: 33; Gudschinsky, Popovich &amp; Popovich 1970: 83. Can be used in a classifier-like manner ([Araújo 2000: 108], translated as 'new / pure / brand-new'). Phonology: /tɨp/.</t>
  </si>
  <si>
    <t>night</t>
  </si>
  <si>
    <t>ʔãɤ=mnɪ {ãmnĩy}</t>
  </si>
  <si>
    <t>ha=gĩ</t>
  </si>
  <si>
    <t>nose</t>
  </si>
  <si>
    <t>ɕɨpɨɤp {xupup}</t>
  </si>
  <si>
    <t>Popovich &amp; Popovich 2005: 51; Antunes 1999: 38; Silva 2014: 109. Polysemy: 'nose / protuberance'. Phonology: /cɨpɨp/.</t>
  </si>
  <si>
    <t>not</t>
  </si>
  <si>
    <t>ʔa=...=ʔaʔ {a=...=ʼa}</t>
  </si>
  <si>
    <t>one</t>
  </si>
  <si>
    <t>pɨɕä {puxet}</t>
  </si>
  <si>
    <t>abakačɛ</t>
  </si>
  <si>
    <t>Scheibe 1957 ({abakače}).</t>
  </si>
  <si>
    <t>person</t>
  </si>
  <si>
    <t>abkahə</t>
  </si>
  <si>
    <t>rain</t>
  </si>
  <si>
    <t>tähä / tä {tehex / tex}</t>
  </si>
  <si>
    <t>kɛhɛ</t>
  </si>
  <si>
    <t>Popovich &amp; Popovich 2005: 41; Campos 2009: 260; Antunes 1999: 33; Araújo 2000: 119; Gudschinsky, Popovich &amp; Popovich 1970: 80 (glossed as 'rain storm'). Phonology: /tec/.</t>
  </si>
  <si>
    <t>red</t>
  </si>
  <si>
    <t>ɕɨ=taʔ / =ʔã=taʔ {xuta / =ãta}</t>
  </si>
  <si>
    <t>Popovich &amp; Popovich 2005: 3, 51 (quoted as {xutta / ãta}); Campos 2009: 78; Antunes 1999: 38. Phonology: /cɨ=ta/ / /=A=ta/. Ranges from red to yellow.</t>
  </si>
  <si>
    <t>road</t>
  </si>
  <si>
    <t>pɨtɑhɑ / pɨtɑ {putahat / putat}</t>
  </si>
  <si>
    <t>root</t>
  </si>
  <si>
    <t>mĩɤm=ɲĩɤp=ɕati {mĩmyĩpxatit}</t>
  </si>
  <si>
    <t>Popovich &amp; Popovich 2005: 25. Phonology: /mĩp=ɲĩp=catit/.</t>
  </si>
  <si>
    <t xml:space="preserve">Not attested. </t>
  </si>
  <si>
    <t>round</t>
  </si>
  <si>
    <t>ʔã=dɘɨk ~ dɘɨk {ãnuk ~ nuk}</t>
  </si>
  <si>
    <t>sand</t>
  </si>
  <si>
    <t>ʔãbʊ {ãmot}</t>
  </si>
  <si>
    <t>say</t>
  </si>
  <si>
    <t>ɕɘ=ɨktɨ / ʔã=ɨktɨ {xuktux / =ãktux}</t>
  </si>
  <si>
    <t>see</t>
  </si>
  <si>
    <t>pɛ-nãhãʔ {penãhã}</t>
  </si>
  <si>
    <t>seed</t>
  </si>
  <si>
    <t>ɕahaɤp / ɕaɤp ~ hãɤp=ɕuɤp=ɕaɤp {xahap / xap ~ hãpxopxap}</t>
  </si>
  <si>
    <t>mĩ=ka-hab</t>
  </si>
  <si>
    <t>sit</t>
  </si>
  <si>
    <t>skin</t>
  </si>
  <si>
    <t>ɕɑ {xax}</t>
  </si>
  <si>
    <t>c̢ok=c̢ad</t>
  </si>
  <si>
    <t>Popovich &amp; Popovich 2005: 47; Campos 2009: 233; Antunes 1999: 36. Polysemy: 'cover / skin / bark / shell'. Antunes [1999: 36] also lists the meaning 'shirt'.</t>
  </si>
  <si>
    <t>paaĩŋ</t>
  </si>
  <si>
    <t>kũdã</t>
  </si>
  <si>
    <t>sleep</t>
  </si>
  <si>
    <t>mũʔ=ɲ=ʊ {mõ yõn}</t>
  </si>
  <si>
    <t>hʌ=gũm ~ ʌ=gũm #</t>
  </si>
  <si>
    <t>small</t>
  </si>
  <si>
    <t>kɨtɪ-nãɨŋ {kutĩynãg}</t>
  </si>
  <si>
    <t>smoke</t>
  </si>
  <si>
    <t>gʊ ~ kɨ=gʊ {gõy ~ kugõy}</t>
  </si>
  <si>
    <t>ʔʊ=ʔʊ</t>
  </si>
  <si>
    <t>stand</t>
  </si>
  <si>
    <t>knĩhãʔ-ɕiɤp {kũnĩhã xip}</t>
  </si>
  <si>
    <t>star</t>
  </si>
  <si>
    <t>mãɲũː=nãɨŋ {mãyõnnãg}</t>
  </si>
  <si>
    <t>mʌŋũ-hʌ</t>
  </si>
  <si>
    <t>Popovich &amp; Popovich 2005: 24; Antunes 1999: 27; Araújo 2000: 47. Literally 'celestial.body-DIM'. Phonology: /mãɲũt-nãk/.</t>
  </si>
  <si>
    <t>stone</t>
  </si>
  <si>
    <t>mĩ=kɑ-ɕaɤp {mĩkax-xap}</t>
  </si>
  <si>
    <t>paʔa ~ bawa</t>
  </si>
  <si>
    <t>sun</t>
  </si>
  <si>
    <t>mãɲʊ {mãyõn}</t>
  </si>
  <si>
    <t>mʌŋũ</t>
  </si>
  <si>
    <t>Popovich &amp; Popovich 2005: 23; Antunes 1999: 27; Araújo 2000: 22; Silva 2014: 116; Gudschinsky, Popovich &amp; Popovich 1970: 79. Phonology: /mãɲũt/.</t>
  </si>
  <si>
    <t>swim</t>
  </si>
  <si>
    <t>kũnãː=kupɒʔ=mõ-ɨŋ {kõnãg kopa mõg}</t>
  </si>
  <si>
    <t>põɨk=põɨŋ {põgpõg}</t>
  </si>
  <si>
    <t>tail</t>
  </si>
  <si>
    <t>nãː-kɨɤp {nãgkup}</t>
  </si>
  <si>
    <t>that</t>
  </si>
  <si>
    <t>nũʔũɤm / nũɤm {nõʼõm / nõm}</t>
  </si>
  <si>
    <t>Popovich &amp; Popovich 2005: 31; Antunes 1999: 29 ({nõ}). Medial deixis. Phonology: /nṵp/.</t>
  </si>
  <si>
    <t>ʔũhũɤm / ʔũɤm {õhõm / õm}</t>
  </si>
  <si>
    <t>Popovich &amp; Popovich 2005: 33; Antunes 1999: 29; Gudschinsky, Popovich &amp; Popovich 1970: 81. Distal deixis. Phonology: /ũp/.</t>
  </si>
  <si>
    <t>this</t>
  </si>
  <si>
    <t>nɘhɘ {nũhũ}</t>
  </si>
  <si>
    <t>thou</t>
  </si>
  <si>
    <t>ã- {ã-}</t>
  </si>
  <si>
    <t>Popovich &amp; Popovich 2005: v; Campos 2009: 78; Antunes 1999: 21. Direct. Phonology: /a-/.</t>
  </si>
  <si>
    <t>ɕaʔ {xa}</t>
  </si>
  <si>
    <t>Popovich &amp; Popovich 2005: v; Campos 2009: 78, 86; Antunes 1999: 36. Oblique. Phonology: /ca/.</t>
  </si>
  <si>
    <t>tongue</t>
  </si>
  <si>
    <t>ɲʊɕõɨŋ ~ ɲĩɕõɨŋ {yõyxõg ~ yĩxõg}</t>
  </si>
  <si>
    <t>tooth</t>
  </si>
  <si>
    <t>ɕʊ {xox}</t>
  </si>
  <si>
    <t>Popovich &amp; Popovich 2005: 50; Silva 2014: 111. Polysemy: 'tooth / sharp fragment'. Phonology: /cuc/.</t>
  </si>
  <si>
    <t>tree</t>
  </si>
  <si>
    <t>mĩhĩɤm / mĩɤm {mĩhĩm / mĩm}</t>
  </si>
  <si>
    <t>mĩm-nʌ</t>
  </si>
  <si>
    <t>two</t>
  </si>
  <si>
    <t>tɪ {tix}</t>
  </si>
  <si>
    <t>abac̢ɛ</t>
  </si>
  <si>
    <t>Scheibe 1957 ({abače}).</t>
  </si>
  <si>
    <t>go</t>
  </si>
  <si>
    <t>mõ-ɨŋ {mõg}</t>
  </si>
  <si>
    <t>hot</t>
  </si>
  <si>
    <t>pɘɨk-pä {pukpex}</t>
  </si>
  <si>
    <t>water</t>
  </si>
  <si>
    <t>kũnãʔãɨŋ / kũnãɨŋ {kõnããg / kõnãg}</t>
  </si>
  <si>
    <t>ŋʌhʌ</t>
  </si>
  <si>
    <t>Popovich &amp; Popovich 2005: 17; Antunes 1999: 24, 41; Silva 2014: 114. Phonology: /kʷnk/.</t>
  </si>
  <si>
    <t>ɲ-mɘ-ɨŋ / ɲ-m-ʔãʔ {yũmũg / yũmũã}</t>
  </si>
  <si>
    <t>Popovich &amp; Popovich 2005: v; Campos 2009: 78, 86. Inclusive. Direct / oblique. Phonology: /ɲ-m-k/ / /ɲ-m-ã/.</t>
  </si>
  <si>
    <t>ʔɘɨŋ-mɘ-ɨŋ / ʔɘɨŋ-m-ʔãʔ {ũgmũg / ũgmũã}</t>
  </si>
  <si>
    <t>Popovich &amp; Popovich 2005: v; Campos 2009: 78, 86. Exclusive. Direct / oblique. Phonology: /k-m-k/ / /k-m-ã/.</t>
  </si>
  <si>
    <t>what</t>
  </si>
  <si>
    <t>pɨtɛʔ ~ pɨtɛ-ɤp ~ pɨtɛ-ʔɤm {pute ~ putep ~ pute ũm}</t>
  </si>
  <si>
    <t>Popovich &amp; Popovich 2005: 37; Antunes 1999: 31. Phonology: /pte ~ pte-()p/ or /pɨte ~ pɨte-()p/.</t>
  </si>
  <si>
    <t>white</t>
  </si>
  <si>
    <t>pudoɨk {ponok}</t>
  </si>
  <si>
    <t>who</t>
  </si>
  <si>
    <t>pɨtɛʔ ~ pɨtɛ-ɤp ~ pɨtɛ-ʔɤm {pute ~ putep ~ pute ũm} #</t>
  </si>
  <si>
    <t>woman</t>
  </si>
  <si>
    <t>ʔh / ʔ {ũhũn / ũn}</t>
  </si>
  <si>
    <t>bɛkɛ-čia</t>
  </si>
  <si>
    <t>yellow</t>
  </si>
  <si>
    <t>ʓiʓiɤp {yiyip}</t>
  </si>
  <si>
    <t>far</t>
  </si>
  <si>
    <t>hãɤp=tʊ {hãptox}</t>
  </si>
  <si>
    <t>heavy</t>
  </si>
  <si>
    <t>pɨtɨ {putux}</t>
  </si>
  <si>
    <t>Popovich &amp; Popovich 2005: 38; Antunes 1999: 35; Gudschinsky, Popovich &amp; Popovich 1970: 85. Polysemy: 'heavy / obstacle / rough (of a road)'. Phonology: /ptɨc/.</t>
  </si>
  <si>
    <t>near</t>
  </si>
  <si>
    <t>hãɤm=hɨɤp {hãmhup}</t>
  </si>
  <si>
    <t>ɲĩka {yĩka}</t>
  </si>
  <si>
    <t>salt</t>
  </si>
  <si>
    <t>ʔãbʊ-ɕɨ-pä {ãmot xuxpex}</t>
  </si>
  <si>
    <t>short</t>
  </si>
  <si>
    <t>hɤm-nãɨŋ {hũmnãg}</t>
  </si>
  <si>
    <t>Popovich &amp; Popovich 2005: 12. Phonology: /hp-nãk/.</t>
  </si>
  <si>
    <t>snake</t>
  </si>
  <si>
    <t>kãɲãʔ {kãyã}</t>
  </si>
  <si>
    <t>ʌŋʌ</t>
  </si>
  <si>
    <t>Popovich &amp; Popovich 2005: 15. Phonology: /kãɲã/.</t>
  </si>
  <si>
    <t>thin</t>
  </si>
  <si>
    <t>kɨɤb-daɨk {kumnak} #</t>
  </si>
  <si>
    <t>wind</t>
  </si>
  <si>
    <t>ʔãbɨʔɨʔ {ãmuʼu}</t>
  </si>
  <si>
    <t>hʌm=c̢aʔi</t>
  </si>
  <si>
    <t>worm</t>
  </si>
  <si>
    <t>pɨɕʊʔʊ / pɨɕʊ {puxõʼõy / puxõy}</t>
  </si>
  <si>
    <t>year</t>
  </si>
  <si>
    <t>hãɤm=ɲãː=ɕatabɘɨk {hãmyãyxatamuk}</t>
  </si>
  <si>
    <t>ʔɑ ~ ʔũɑ {ãn ~ õãn}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</si>
  <si>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Popovich &amp; Popovich 2005; Campos 2009; Antunes 1999; Araújo 2000; Silva 2014; Gudschinsky, Popovich &amp; Popovich 1970; Silva f.n.} {Ethnologue: mbl.} {Glottolog: maxa1247.}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</si>
  <si>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Pickering 1961; Bahetá 1982; Scheibe 1957; Azevedo 1936.} {Ethnologue: pth.} {Glottolog: pata1261.}</t>
    </r>
  </si>
  <si>
    <r>
      <t xml:space="preserve">Silva f.n. Glossed as 'every'. Attested, for example, in </t>
    </r>
    <r>
      <rPr>
        <i/>
        <sz val="11"/>
        <color indexed="8"/>
        <rFont val="Starling Serif"/>
        <family val="1"/>
      </rPr>
      <t>kukä piːbaʔ ɕuɲãʔ tihiʔ</t>
    </r>
    <r>
      <rPr>
        <sz val="11"/>
        <color indexed="8"/>
        <rFont val="Starling Serif"/>
        <family val="1"/>
      </rPr>
      <t xml:space="preserve"> {kokex pipma xoyã tihi} 'every dog has an owner'; note that the verb </t>
    </r>
    <r>
      <rPr>
        <i/>
        <sz val="11"/>
        <color indexed="8"/>
        <rFont val="Starling Serif"/>
        <family val="1"/>
      </rPr>
      <t>tihiʔ</t>
    </r>
    <r>
      <rPr>
        <sz val="11"/>
        <color indexed="8"/>
        <rFont val="Starling Serif"/>
        <family val="1"/>
      </rPr>
      <t xml:space="preserve"> {tihi} is inherently plural. Apparently this is the closest Maxakalí equivalent to the Swadesh meaning in question. Distinct from the completive marker </t>
    </r>
    <r>
      <rPr>
        <i/>
        <sz val="11"/>
        <color indexed="8"/>
        <rFont val="Starling Serif"/>
        <family val="1"/>
      </rPr>
      <t xml:space="preserve">=nãɤm </t>
    </r>
    <r>
      <rPr>
        <sz val="11"/>
        <color indexed="8"/>
        <rFont val="Starling Serif"/>
        <family val="1"/>
      </rPr>
      <t xml:space="preserve">{=nãm} [Campos 2009: 221; Silva f.n]. According to Campos, </t>
    </r>
    <r>
      <rPr>
        <i/>
        <sz val="11"/>
        <color indexed="8"/>
        <rFont val="Starling Serif"/>
        <family val="1"/>
      </rPr>
      <t xml:space="preserve">=nãɤm </t>
    </r>
    <r>
      <rPr>
        <sz val="11"/>
        <color indexed="8"/>
        <rFont val="Starling Serif"/>
        <family val="1"/>
      </rPr>
      <t xml:space="preserve">{=nãm} has the internal argument of the verb as its scope, but Silva [f.n.] provides a number of examples that render Camposʼs analysis unsatisfactory: </t>
    </r>
    <r>
      <rPr>
        <i/>
        <sz val="11"/>
        <color indexed="8"/>
        <rFont val="Starling Serif"/>
        <family val="1"/>
      </rPr>
      <t>ʔ pɨɕä ʔ=gɑ=nãɤm</t>
    </r>
    <r>
      <rPr>
        <sz val="11"/>
        <color indexed="8"/>
        <rFont val="Starling Serif"/>
        <family val="1"/>
      </rPr>
      <t xml:space="preserve"> {ũn puxet ũgãy nãm} 'one woman is completely furious'; </t>
    </r>
    <r>
      <rPr>
        <i/>
        <sz val="11"/>
        <color indexed="8"/>
        <rFont val="Starling Serif"/>
        <family val="1"/>
      </rPr>
      <t>ʔ ʔ=gɑ=nãɤm</t>
    </r>
    <r>
      <rPr>
        <sz val="11"/>
        <color indexed="8"/>
        <rFont val="Starling Serif"/>
        <family val="1"/>
      </rPr>
      <t xml:space="preserve"> {ũn puxet ũgãy nãm} 'the woman is completely furious'; </t>
    </r>
    <r>
      <rPr>
        <i/>
        <sz val="11"/>
        <color indexed="8"/>
        <rFont val="Starling Serif"/>
        <family val="1"/>
      </rPr>
      <t>kaʓaɨk ʔã=taʔ=nãɤm</t>
    </r>
    <r>
      <rPr>
        <sz val="11"/>
        <color indexed="8"/>
        <rFont val="Starling Serif"/>
        <family val="1"/>
      </rPr>
      <t xml:space="preserve"> {kayak ãta nãm} 'the shirt is completely red'. Analyzed as an intensifier in [Popovich &amp; Popovich 2005: 30]; possibly an aspectual feature is at play. Popovich &amp; Popovich [2005: 48] and Antunes [1999: 37] attest </t>
    </r>
    <r>
      <rPr>
        <i/>
        <sz val="11"/>
        <color indexed="8"/>
        <rFont val="Starling Serif"/>
        <family val="1"/>
      </rPr>
      <t xml:space="preserve">ɕuhɪ </t>
    </r>
    <r>
      <rPr>
        <sz val="11"/>
        <color indexed="8"/>
        <rFont val="Starling Serif"/>
        <family val="1"/>
      </rPr>
      <t xml:space="preserve">{xohix} in this meaning ('all' / 'ten' / 'many'), but this word is attested as </t>
    </r>
    <r>
      <rPr>
        <i/>
        <sz val="11"/>
        <color indexed="8"/>
        <rFont val="Starling Serif"/>
        <family val="1"/>
      </rPr>
      <t>ɕuhiʔ</t>
    </r>
    <r>
      <rPr>
        <sz val="11"/>
        <color indexed="8"/>
        <rFont val="Starling Serif"/>
        <family val="1"/>
      </rPr>
      <t xml:space="preserve"> {xohi} and analyzed as 'many / to abound / to be numerous / PL' elsewhere [Campos 2009: 75; Silva f.n.]. Treated as a borrowing because of the segment 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>. Phonology: /pipma/.</t>
    </r>
  </si>
  <si>
    <r>
      <t>Pickering 1961 (</t>
    </r>
    <r>
      <rPr>
        <i/>
        <sz val="11"/>
        <color indexed="8"/>
        <rFont val="Starling Serif"/>
        <family val="1"/>
      </rPr>
      <t>bˈʊkʊhʊ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e=pukˈu</t>
    </r>
    <r>
      <rPr>
        <sz val="11"/>
        <color indexed="8"/>
        <rFont val="Starling Serif"/>
        <family val="1"/>
      </rPr>
      <t>).</t>
    </r>
  </si>
  <si>
    <r>
      <t>Popovich &amp; Popovich 2005: 47 (</t>
    </r>
    <r>
      <rPr>
        <i/>
        <sz val="11"/>
        <color indexed="8"/>
        <rFont val="Starling Serif"/>
        <family val="1"/>
      </rPr>
      <t>ɕɑ</t>
    </r>
    <r>
      <rPr>
        <sz val="11"/>
        <color indexed="8"/>
        <rFont val="Starling Serif"/>
        <family val="1"/>
      </rPr>
      <t xml:space="preserve"> {xax}); Campos 2009: 267 (</t>
    </r>
    <r>
      <rPr>
        <i/>
        <sz val="11"/>
        <color indexed="8"/>
        <rFont val="Starling Serif"/>
        <family val="1"/>
      </rPr>
      <t xml:space="preserve">mĩɤm=ɕɑ </t>
    </r>
    <r>
      <rPr>
        <sz val="11"/>
        <color indexed="8"/>
        <rFont val="Starling Serif"/>
        <family val="1"/>
      </rPr>
      <t xml:space="preserve">{mĩmxax}). Polysemy: 'cover / skin / bark / shell' (only </t>
    </r>
    <r>
      <rPr>
        <i/>
        <sz val="11"/>
        <color indexed="8"/>
        <rFont val="Starling Serif"/>
        <family val="1"/>
      </rPr>
      <t>ɕɑ</t>
    </r>
    <r>
      <rPr>
        <sz val="11"/>
        <color indexed="8"/>
        <rFont val="Starling Serif"/>
        <family val="1"/>
      </rPr>
      <t xml:space="preserve"> {xax}). Phonology: /cac ~ mĩp=cac/.</t>
    </r>
  </si>
  <si>
    <r>
      <t xml:space="preserve">Popovich &amp; Popovich 2005: 42. Polysemy: 'belly / stomach'. Cf. </t>
    </r>
    <r>
      <rPr>
        <i/>
        <sz val="11"/>
        <color indexed="8"/>
        <rFont val="Starling Serif"/>
        <family val="1"/>
      </rPr>
      <t>kutä</t>
    </r>
    <r>
      <rPr>
        <sz val="11"/>
        <color indexed="8"/>
        <rFont val="Starling Serif"/>
        <family val="1"/>
      </rPr>
      <t xml:space="preserve"> {kotex} 'fish's belly' [Popovich &amp; Popovich 2005: 18], </t>
    </r>
    <r>
      <rPr>
        <i/>
        <sz val="11"/>
        <color indexed="8"/>
        <rFont val="Starling Serif"/>
        <family val="1"/>
      </rPr>
      <t>tä-tuɤp</t>
    </r>
    <r>
      <rPr>
        <sz val="11"/>
        <color indexed="8"/>
        <rFont val="Starling Serif"/>
        <family val="1"/>
      </rPr>
      <t xml:space="preserve"> {textop} 'fat belly' [Popovich &amp; Popovich 2005: 42]. Phonology: /tec/.</t>
    </r>
  </si>
  <si>
    <r>
      <t>Pickering 1961 (</t>
    </r>
    <r>
      <rPr>
        <i/>
        <sz val="11"/>
        <color indexed="8"/>
        <rFont val="Starling Serif"/>
        <family val="1"/>
      </rPr>
      <t>ˈʌm=buʌ</t>
    </r>
    <r>
      <rPr>
        <sz val="11"/>
        <color indexed="8"/>
        <rFont val="Starling Serif"/>
        <family val="1"/>
      </rPr>
      <t>).</t>
    </r>
  </si>
  <si>
    <r>
      <t>Bahetá 1982 (</t>
    </r>
    <r>
      <rPr>
        <i/>
        <sz val="11"/>
        <color indexed="8"/>
        <rFont val="Starling Serif"/>
        <family val="1"/>
      </rPr>
      <t>a=kɛhˈɛ</t>
    </r>
    <r>
      <rPr>
        <sz val="11"/>
        <color indexed="8"/>
        <rFont val="Starling Serif"/>
        <family val="1"/>
      </rPr>
      <t>).</t>
    </r>
  </si>
  <si>
    <r>
      <t>Popovich &amp; Popovich 2005: 47; Campos 2009: 83, 93 (</t>
    </r>
    <r>
      <rPr>
        <i/>
        <sz val="11"/>
        <color indexed="8"/>
        <rFont val="Starling Serif"/>
        <family val="1"/>
      </rPr>
      <t>ɕäkaʔ ~ ɕɛkaʔ</t>
    </r>
    <r>
      <rPr>
        <sz val="11"/>
        <color indexed="8"/>
        <rFont val="Starling Serif"/>
        <family val="1"/>
      </rPr>
      <t xml:space="preserve"> {xexka ~ xeka}); Antunes 1999: 27, 36, 37; Araújo 2000: 19; Gudschinsky, Popovich &amp; Popovich 1970: 84. Can be used in a classifier-like manner ([Araújo 2000: 108]). Phonology: /cekka/.</t>
    </r>
  </si>
  <si>
    <r>
      <t xml:space="preserve">Popovich &amp; Popovich 2005: 39; Campos 2009: 183; Gudschinsky, Popovich &amp; Popovich 1970: 84. The words </t>
    </r>
    <r>
      <rPr>
        <i/>
        <sz val="11"/>
        <color indexed="8"/>
        <rFont val="Starling Serif"/>
        <family val="1"/>
      </rPr>
      <t>mĩɲũɲʊ</t>
    </r>
    <r>
      <rPr>
        <sz val="11"/>
        <color indexed="8"/>
        <rFont val="Starling Serif"/>
        <family val="1"/>
      </rPr>
      <t xml:space="preserve"> {mĩyõyõy}, </t>
    </r>
    <r>
      <rPr>
        <i/>
        <sz val="11"/>
        <color indexed="8"/>
        <rFont val="Starling Serif"/>
        <family val="1"/>
      </rPr>
      <t xml:space="preserve">tt </t>
    </r>
    <r>
      <rPr>
        <sz val="11"/>
        <color indexed="8"/>
        <rFont val="Starling Serif"/>
        <family val="1"/>
      </rPr>
      <t xml:space="preserve">{tẽytẽy} 'southern screamer', </t>
    </r>
    <r>
      <rPr>
        <i/>
        <sz val="11"/>
        <color indexed="8"/>
        <rFont val="Starling Serif"/>
        <family val="1"/>
      </rPr>
      <t xml:space="preserve">taɕaʔ </t>
    </r>
    <r>
      <rPr>
        <sz val="11"/>
        <color indexed="8"/>
        <rFont val="Starling Serif"/>
        <family val="1"/>
      </rPr>
      <t>{taxa}, translated as 'bird' or 'small bird' in [Antunes 1999: 28, 33], refer to bird species. Phonology: /ptɨc-nãk/.</t>
    </r>
  </si>
  <si>
    <r>
      <t>Bahetá 1982 (</t>
    </r>
    <r>
      <rPr>
        <i/>
        <sz val="11"/>
        <color indexed="8"/>
        <rFont val="Starling Serif"/>
        <family val="1"/>
      </rPr>
      <t>pʌkˈə</t>
    </r>
    <r>
      <rPr>
        <sz val="11"/>
        <color indexed="8"/>
        <rFont val="Starling Serif"/>
        <family val="1"/>
      </rPr>
      <t xml:space="preserve">); Scheibe 1957 ({pekáynão}). The same word as </t>
    </r>
    <r>
      <rPr>
        <i/>
        <sz val="11"/>
        <color indexed="8"/>
        <rFont val="Starling Serif"/>
        <family val="1"/>
      </rPr>
      <t>bʌkʌ</t>
    </r>
    <r>
      <rPr>
        <sz val="11"/>
        <color indexed="8"/>
        <rFont val="Starling Serif"/>
        <family val="1"/>
      </rPr>
      <t xml:space="preserve"> 'feather', quoted in [Pickering 1961]. Polysemy: 'bird / feather'.</t>
    </r>
  </si>
  <si>
    <r>
      <t xml:space="preserve">Popovich &amp; Popovich 2005: 38; Campos 2009: 25; Antunes 1999: 31, 33; Gudschinsky, Popovich &amp; Popovich 1970: 79; Silva f.n. Transitive. No semantic or number differences are reported for the verbs </t>
    </r>
    <r>
      <rPr>
        <i/>
        <sz val="11"/>
        <color indexed="8"/>
        <rFont val="Starling Serif"/>
        <family val="1"/>
      </rPr>
      <t>pɨtuɤp</t>
    </r>
    <r>
      <rPr>
        <sz val="11"/>
        <color indexed="8"/>
        <rFont val="Starling Serif"/>
        <family val="1"/>
      </rPr>
      <t xml:space="preserve"> {putop}; </t>
    </r>
    <r>
      <rPr>
        <i/>
        <sz val="11"/>
        <color indexed="8"/>
        <rFont val="Starling Serif"/>
        <family val="1"/>
      </rPr>
      <t>ɕahaʔ</t>
    </r>
    <r>
      <rPr>
        <sz val="11"/>
        <color indexed="8"/>
        <rFont val="Starling Serif"/>
        <family val="1"/>
      </rPr>
      <t xml:space="preserve"> {xaha}; </t>
    </r>
    <r>
      <rPr>
        <i/>
        <sz val="11"/>
        <color indexed="8"/>
        <rFont val="Starling Serif"/>
        <family val="1"/>
      </rPr>
      <t>kadɛɤp</t>
    </r>
    <r>
      <rPr>
        <sz val="11"/>
        <color indexed="8"/>
        <rFont val="Starling Serif"/>
        <family val="1"/>
      </rPr>
      <t xml:space="preserve"> {kanep}; Silva [f.n.] attests </t>
    </r>
    <r>
      <rPr>
        <i/>
        <sz val="11"/>
        <color indexed="8"/>
        <rFont val="Starling Serif"/>
        <family val="1"/>
      </rPr>
      <t>kukä-tɛʔ kaɨkɕuɤp pɨtuɤp</t>
    </r>
    <r>
      <rPr>
        <sz val="11"/>
        <color indexed="8"/>
        <rFont val="Starling Serif"/>
        <family val="1"/>
      </rPr>
      <t xml:space="preserve"> {kokex te kakxop putop}, </t>
    </r>
    <r>
      <rPr>
        <i/>
        <sz val="11"/>
        <color indexed="8"/>
        <rFont val="Starling Serif"/>
        <family val="1"/>
      </rPr>
      <t xml:space="preserve">kukä-tɛʔ kaɨkɕuɤp ɕahaʔ </t>
    </r>
    <r>
      <rPr>
        <sz val="11"/>
        <color indexed="8"/>
        <rFont val="Starling Serif"/>
        <family val="1"/>
      </rPr>
      <t xml:space="preserve">{kokex te kakxop xaha}, </t>
    </r>
    <r>
      <rPr>
        <i/>
        <sz val="11"/>
        <color indexed="8"/>
        <rFont val="Starling Serif"/>
        <family val="1"/>
      </rPr>
      <t>kukä-tɛʔ kaɨkɕuɤp-hãʔ kadɛɤp</t>
    </r>
    <r>
      <rPr>
        <sz val="11"/>
        <color indexed="8"/>
        <rFont val="Starling Serif"/>
        <family val="1"/>
      </rPr>
      <t xml:space="preserve"> {kokex te kakxop hã kanep}, all meaning 'the dog bit the child'. The three are thus listed as synonyms. Distinct from </t>
    </r>
    <r>
      <rPr>
        <i/>
        <sz val="11"/>
        <color indexed="8"/>
        <rFont val="Starling Serif"/>
        <family val="1"/>
      </rPr>
      <t>kʊɕɪ</t>
    </r>
    <r>
      <rPr>
        <sz val="11"/>
        <color indexed="8"/>
        <rFont val="Starling Serif"/>
        <family val="1"/>
      </rPr>
      <t xml:space="preserve"> {kotxix} (non-finite </t>
    </r>
    <r>
      <rPr>
        <i/>
        <sz val="11"/>
        <color indexed="8"/>
        <rFont val="Starling Serif"/>
        <family val="1"/>
      </rPr>
      <t>kʊɕiʔ</t>
    </r>
    <r>
      <rPr>
        <sz val="11"/>
        <color indexed="8"/>
        <rFont val="Starling Serif"/>
        <family val="1"/>
      </rPr>
      <t xml:space="preserve"> {kotxi}) 'to chew' [Silva f.n.]. Phonology: /ptup/.</t>
    </r>
  </si>
  <si>
    <r>
      <t xml:space="preserve">Campos 2009: 158; Silva f.n. Non-finite: </t>
    </r>
    <r>
      <rPr>
        <i/>
        <sz val="11"/>
        <color indexed="8"/>
        <rFont val="Starling Serif"/>
        <family val="1"/>
      </rPr>
      <t>ɕaʔ</t>
    </r>
    <r>
      <rPr>
        <sz val="11"/>
        <color indexed="8"/>
        <rFont val="Starling Serif"/>
        <family val="1"/>
      </rPr>
      <t xml:space="preserve"> {xa}. Transitive. Phonology: /ca/. </t>
    </r>
  </si>
  <si>
    <r>
      <t xml:space="preserve">Popovich &amp; Popovich 2005: 14; Silva f.n. Intransitive. Requires an argument expressed with an adpositional phrase with an instrumental postposition </t>
    </r>
    <r>
      <rPr>
        <i/>
        <sz val="11"/>
        <color indexed="8"/>
        <rFont val="Starling Serif"/>
        <family val="1"/>
      </rPr>
      <t>hãʔ</t>
    </r>
    <r>
      <rPr>
        <sz val="11"/>
        <color indexed="8"/>
        <rFont val="Starling Serif"/>
        <family val="1"/>
      </rPr>
      <t xml:space="preserve"> {hã} (e.g. </t>
    </r>
    <r>
      <rPr>
        <i/>
        <sz val="11"/>
        <color indexed="8"/>
        <rFont val="Starling Serif"/>
        <family val="1"/>
      </rPr>
      <t>kukä-tɛʔ kaɨkɕuɤp-hãʔ kadɛɤp</t>
    </r>
    <r>
      <rPr>
        <sz val="11"/>
        <color indexed="8"/>
        <rFont val="Starling Serif"/>
        <family val="1"/>
      </rPr>
      <t xml:space="preserve"> {kokex te kakxop hã kanep} 'the dog bit the child') or the morpheme </t>
    </r>
    <r>
      <rPr>
        <i/>
        <sz val="11"/>
        <color indexed="8"/>
        <rFont val="Starling Serif"/>
        <family val="1"/>
      </rPr>
      <t>nũʔ</t>
    </r>
    <r>
      <rPr>
        <sz val="11"/>
        <color indexed="8"/>
        <rFont val="Starling Serif"/>
        <family val="1"/>
      </rPr>
      <t xml:space="preserve"> {nõ} (</t>
    </r>
    <r>
      <rPr>
        <i/>
        <sz val="11"/>
        <color indexed="8"/>
        <rFont val="Starling Serif"/>
        <family val="1"/>
      </rPr>
      <t>kukä-tɛʔ nũʔ kadɛɤp</t>
    </r>
    <r>
      <rPr>
        <sz val="11"/>
        <color indexed="8"/>
        <rFont val="Starling Serif"/>
        <family val="1"/>
      </rPr>
      <t xml:space="preserve"> {kokex te nõ kanep} 'the dog bit (someone)'). Treated as a non-native item because of the segment </t>
    </r>
    <r>
      <rPr>
        <i/>
        <sz val="11"/>
        <color indexed="8"/>
        <rFont val="Starling Serif"/>
        <family val="1"/>
      </rPr>
      <t>d</t>
    </r>
    <r>
      <rPr>
        <sz val="11"/>
        <color indexed="8"/>
        <rFont val="Starling Serif"/>
        <family val="1"/>
      </rPr>
      <t>; according to a speaker, this verb is onomatopoeic and refers to the sound of dogʼs biting. Phonology: /kadep/.</t>
    </r>
  </si>
  <si>
    <r>
      <t>Popovich &amp; Popovich 2005: 29; Campos 2009: 83; Gudschinsky, Popovich &amp; Popovich 1970: 85 (</t>
    </r>
    <r>
      <rPr>
        <i/>
        <sz val="11"/>
        <color indexed="8"/>
        <rFont val="Starling Serif"/>
        <family val="1"/>
      </rPr>
      <t>mːnɪ</t>
    </r>
    <r>
      <rPr>
        <sz val="11"/>
        <color indexed="8"/>
        <rFont val="Starling Serif"/>
        <family val="1"/>
      </rPr>
      <t xml:space="preserve"> {mũnnĩy}). Phonology: /pnĩc/ or /pnĩk/.</t>
    </r>
  </si>
  <si>
    <r>
      <t>Pickering 1961 (</t>
    </r>
    <r>
      <rPr>
        <i/>
        <sz val="11"/>
        <color indexed="8"/>
        <rFont val="Starling Serif"/>
        <family val="1"/>
      </rPr>
      <t>ˈʌ=hɛb</t>
    </r>
    <r>
      <rPr>
        <sz val="11"/>
        <color indexed="8"/>
        <rFont val="Starling Serif"/>
        <family val="1"/>
      </rPr>
      <t xml:space="preserve">). In [Bahetá 1982], a different root without a transparent etymology is cited: </t>
    </r>
    <r>
      <rPr>
        <i/>
        <sz val="11"/>
        <color indexed="8"/>
        <rFont val="Starling Serif"/>
        <family val="1"/>
      </rPr>
      <t>a=vˈɛŋ</t>
    </r>
    <r>
      <rPr>
        <sz val="11"/>
        <color indexed="8"/>
        <rFont val="Starling Serif"/>
        <family val="1"/>
      </rPr>
      <t>.</t>
    </r>
  </si>
  <si>
    <r>
      <t xml:space="preserve">Popovich &amp; Popovich 2005: 20. Polysemy: 'bone / stick / tree / stalk'. Quoted by Antunes in compounds: </t>
    </r>
    <r>
      <rPr>
        <i/>
        <sz val="11"/>
        <color indexed="8"/>
        <rFont val="Starling Serif"/>
        <family val="1"/>
      </rPr>
      <t>kɨɤp-ɕʊ</t>
    </r>
    <r>
      <rPr>
        <sz val="11"/>
        <color indexed="8"/>
        <rFont val="Starling Serif"/>
        <family val="1"/>
      </rPr>
      <t xml:space="preserve"> {kup xox} 'bone / portal / tree / long object / thigh' [Antunes 1999: 26], </t>
    </r>
    <r>
      <rPr>
        <i/>
        <sz val="11"/>
        <color indexed="8"/>
        <rFont val="Starling Serif"/>
        <family val="1"/>
      </rPr>
      <t xml:space="preserve">ɕu=kɨɤp </t>
    </r>
    <r>
      <rPr>
        <sz val="11"/>
        <color indexed="8"/>
        <rFont val="Starling Serif"/>
        <family val="1"/>
      </rPr>
      <t>{xokup} [Antunes 1999: 37]. Can be used in a classifier-like manner for tree-like or bone-like objects (cf. [Campos 2009: 119, 163]). Phonology: /kɨp/.</t>
    </r>
  </si>
  <si>
    <r>
      <t>Pickering 1961 (</t>
    </r>
    <r>
      <rPr>
        <i/>
        <sz val="11"/>
        <color indexed="8"/>
        <rFont val="Starling Serif"/>
        <family val="1"/>
      </rPr>
      <t>ʌ=ˈɨp-c̢u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a=up=čˈu</t>
    </r>
    <r>
      <rPr>
        <sz val="11"/>
        <color indexed="8"/>
        <rFont val="Starling Serif"/>
        <family val="1"/>
      </rPr>
      <t>).</t>
    </r>
  </si>
  <si>
    <r>
      <t xml:space="preserve">Popovich &amp; Popovich 2005: 15; Antunes 1999: 24. Distinct from </t>
    </r>
    <r>
      <rPr>
        <i/>
        <sz val="11"/>
        <color indexed="8"/>
        <rFont val="Starling Serif"/>
        <family val="1"/>
      </rPr>
      <t>ɲõɨktɑ</t>
    </r>
    <r>
      <rPr>
        <sz val="11"/>
        <color indexed="8"/>
        <rFont val="Starling Serif"/>
        <family val="1"/>
      </rPr>
      <t xml:space="preserve"> {yõktat} 'female breast' [Popovich &amp; Popovich 2005: 29; Antunes 1999: 39; Gudschinsky, Popovich &amp; Popovich 1970: 86], </t>
    </r>
    <r>
      <rPr>
        <i/>
        <sz val="11"/>
        <color indexed="8"/>
        <rFont val="Starling Serif"/>
        <family val="1"/>
      </rPr>
      <t xml:space="preserve">pɑ </t>
    </r>
    <r>
      <rPr>
        <sz val="11"/>
        <color indexed="8"/>
        <rFont val="Starling Serif"/>
        <family val="1"/>
      </rPr>
      <t>{pat} 'backbone' [Popovich &amp; Popovich 2005: 34], glossed as 'breast' in [Campos 2009: 272]. Phonology: /kep/.</t>
    </r>
  </si>
  <si>
    <r>
      <t xml:space="preserve">Pickering 1961. In [Bahetá 1982], another root is cited: </t>
    </r>
    <r>
      <rPr>
        <i/>
        <sz val="11"/>
        <color indexed="8"/>
        <rFont val="Starling Serif"/>
        <family val="1"/>
      </rPr>
      <t>a=ŋokˈa</t>
    </r>
    <r>
      <rPr>
        <sz val="11"/>
        <color indexed="8"/>
        <rFont val="Starling Serif"/>
        <family val="1"/>
      </rPr>
      <t xml:space="preserve">. However, the latter possibly refers to female breast, as suggested by the illustration in the source as well as by its Maxakalí cognate </t>
    </r>
    <r>
      <rPr>
        <i/>
        <sz val="11"/>
        <color indexed="8"/>
        <rFont val="Starling Serif"/>
        <family val="1"/>
      </rPr>
      <t>ɲõɨktɑ</t>
    </r>
    <r>
      <rPr>
        <sz val="11"/>
        <color indexed="8"/>
        <rFont val="Starling Serif"/>
        <family val="1"/>
      </rPr>
      <t xml:space="preserve"> {yõktat} 'female breast'.</t>
    </r>
  </si>
  <si>
    <r>
      <t xml:space="preserve">Campos 2009: 233; Silva f.n. Transitive. Plural: </t>
    </r>
    <r>
      <rPr>
        <i/>
        <sz val="11"/>
        <color indexed="8"/>
        <rFont val="Starling Serif"/>
        <family val="1"/>
      </rPr>
      <t>pɨg-ãhãʔ</t>
    </r>
    <r>
      <rPr>
        <sz val="11"/>
        <color indexed="8"/>
        <rFont val="Starling Serif"/>
        <family val="1"/>
      </rPr>
      <t xml:space="preserve"> {pugãhã} (non-finite: </t>
    </r>
    <r>
      <rPr>
        <i/>
        <sz val="11"/>
        <color indexed="8"/>
        <rFont val="Starling Serif"/>
        <family val="1"/>
      </rPr>
      <t>pɨg-ãʔ</t>
    </r>
    <r>
      <rPr>
        <sz val="11"/>
        <color indexed="8"/>
        <rFont val="Starling Serif"/>
        <family val="1"/>
      </rPr>
      <t xml:space="preserve"> {pugã}). Polysemy: 'to burn / to roast'. Intransitive: </t>
    </r>
    <r>
      <rPr>
        <i/>
        <sz val="11"/>
        <color indexed="8"/>
        <rFont val="Starling Serif"/>
        <family val="1"/>
      </rPr>
      <t>pɘɨk</t>
    </r>
    <r>
      <rPr>
        <sz val="11"/>
        <color indexed="8"/>
        <rFont val="Starling Serif"/>
        <family val="1"/>
      </rPr>
      <t xml:space="preserve"> {puk} 'to burn (intransitive) / to be boiled / to be roasted' [Campos 2009: 111; Antunes 1999: 31; Silva f.n.]; also attested as transitive [Popovich &amp; Popovich 2005: 37, 46, 55], especially when the object is a body part. Distinct from </t>
    </r>
    <r>
      <rPr>
        <i/>
        <sz val="11"/>
        <color indexed="8"/>
        <rFont val="Starling Serif"/>
        <family val="1"/>
      </rPr>
      <t>mũʔ=ɕɨ</t>
    </r>
    <r>
      <rPr>
        <sz val="11"/>
        <color indexed="8"/>
        <rFont val="Starling Serif"/>
        <family val="1"/>
      </rPr>
      <t xml:space="preserve"> {mõ xut} 'to consume / to burn up' [Popovich &amp; Popovich 2005: 28] or 'to set fire' [Silva f.n.], </t>
    </r>
    <r>
      <rPr>
        <i/>
        <sz val="11"/>
        <color indexed="8"/>
        <rFont val="Starling Serif"/>
        <family val="1"/>
      </rPr>
      <t>ɲũkʊ</t>
    </r>
    <r>
      <rPr>
        <sz val="11"/>
        <color indexed="8"/>
        <rFont val="Starling Serif"/>
        <family val="1"/>
      </rPr>
      <t xml:space="preserve"> {yõkõy} 'to burn (of food)' [Silva f.n.]. Phonology: /mũ=hap/.</t>
    </r>
  </si>
  <si>
    <r>
      <t xml:space="preserve">Not attested. Cf. </t>
    </r>
    <r>
      <rPr>
        <i/>
        <sz val="11"/>
        <color indexed="8"/>
        <rFont val="Starling Serif"/>
        <family val="1"/>
      </rPr>
      <t>ɛuhm-ʌ</t>
    </r>
    <r>
      <rPr>
        <sz val="11"/>
        <color indexed="8"/>
        <rFont val="Starling Serif"/>
        <family val="1"/>
      </rPr>
      <t xml:space="preserve"> 'to set on fire' [Pickering 1961 (</t>
    </r>
    <r>
      <rPr>
        <i/>
        <sz val="11"/>
        <color indexed="8"/>
        <rFont val="Starling Serif"/>
        <family val="1"/>
      </rPr>
      <t>ɛumʌ</t>
    </r>
    <r>
      <rPr>
        <sz val="11"/>
        <color indexed="8"/>
        <rFont val="Starling Serif"/>
        <family val="1"/>
      </rPr>
      <t>)].</t>
    </r>
  </si>
  <si>
    <r>
      <t>Popovich &amp; Popovich 2005: 55 (</t>
    </r>
    <r>
      <rPr>
        <i/>
        <sz val="11"/>
        <color indexed="8"/>
        <rFont val="Starling Serif"/>
        <family val="1"/>
      </rPr>
      <t>ɲĩː=mã=ɕɑ</t>
    </r>
    <r>
      <rPr>
        <sz val="11"/>
        <color indexed="8"/>
        <rFont val="Starling Serif"/>
        <family val="1"/>
      </rPr>
      <t xml:space="preserve"> {yĩmmãxax}); Campos 2009: 93 (</t>
    </r>
    <r>
      <rPr>
        <i/>
        <sz val="11"/>
        <color indexed="8"/>
        <rFont val="Starling Serif"/>
        <family val="1"/>
      </rPr>
      <t xml:space="preserve">ɲĩɤp=ɕɑ </t>
    </r>
    <r>
      <rPr>
        <sz val="11"/>
        <color indexed="8"/>
        <rFont val="Starling Serif"/>
        <family val="1"/>
      </rPr>
      <t xml:space="preserve">{yĩmxax}). Cf. [Araújo 2000: 113], where the meanings 'fingernail' and 'toenail' are said to be rendered as </t>
    </r>
    <r>
      <rPr>
        <i/>
        <sz val="11"/>
        <color indexed="8"/>
        <rFont val="Starling Serif"/>
        <family val="1"/>
      </rPr>
      <t>ɕɑ</t>
    </r>
    <r>
      <rPr>
        <sz val="11"/>
        <color indexed="8"/>
        <rFont val="Starling Serif"/>
        <family val="1"/>
      </rPr>
      <t xml:space="preserve"> {xax} 'skin' and </t>
    </r>
    <r>
      <rPr>
        <i/>
        <sz val="11"/>
        <color indexed="8"/>
        <rFont val="Starling Serif"/>
        <family val="1"/>
      </rPr>
      <t>pata=ɕɑ</t>
    </r>
    <r>
      <rPr>
        <sz val="11"/>
        <color indexed="8"/>
        <rFont val="Starling Serif"/>
        <family val="1"/>
      </rPr>
      <t xml:space="preserve"> {pataxax} respectively. Phonology: /ɲĩp=mã=cac ~ ɲĩp=cac/.</t>
    </r>
  </si>
  <si>
    <r>
      <t>Bahetá 1982 (</t>
    </r>
    <r>
      <rPr>
        <i/>
        <sz val="11"/>
        <color indexed="8"/>
        <rFont val="Starling Serif"/>
        <family val="1"/>
      </rPr>
      <t>a=pahab=tˈaŋ</t>
    </r>
    <r>
      <rPr>
        <sz val="11"/>
        <color indexed="8"/>
        <rFont val="Starling Serif"/>
        <family val="1"/>
      </rPr>
      <t>).</t>
    </r>
  </si>
  <si>
    <r>
      <t xml:space="preserve">Popovich &amp; Popovich 2005: 4, 5; Araújo 2000: 119; Gudschinsky, Popovich &amp; Popovich 1970: 84. Polysemy: 'smoke / cloud / fog / to smoke'. Treated as a borrowing because of the segment </t>
    </r>
    <r>
      <rPr>
        <i/>
        <sz val="11"/>
        <color indexed="8"/>
        <rFont val="Starling Serif"/>
        <family val="1"/>
      </rPr>
      <t>g</t>
    </r>
    <r>
      <rPr>
        <sz val="11"/>
        <color indexed="8"/>
        <rFont val="Starling Serif"/>
        <family val="1"/>
      </rPr>
      <t>. Phonology: /gũc/.</t>
    </r>
  </si>
  <si>
    <r>
      <t xml:space="preserve">Popovich &amp; Popovich 2005: 3, 8, 52 (appears as {xuxix / ãxi ~ ãxix}); Campos 2009: 224; Silva f.n. Polysemy: 'cold / to cool off / to cease / to ease up'. Another root, </t>
    </r>
    <r>
      <rPr>
        <i/>
        <sz val="11"/>
        <color indexed="8"/>
        <rFont val="Starling Serif"/>
        <family val="1"/>
      </rPr>
      <t>ɕaɤp-</t>
    </r>
    <r>
      <rPr>
        <sz val="11"/>
        <color indexed="8"/>
        <rFont val="Starling Serif"/>
        <family val="1"/>
      </rPr>
      <t xml:space="preserve"> {xap-} 'cold sensation', is found in words like </t>
    </r>
    <r>
      <rPr>
        <i/>
        <sz val="11"/>
        <color indexed="8"/>
        <rFont val="Starling Serif"/>
        <family val="1"/>
      </rPr>
      <t xml:space="preserve">ɕaɤp-ɕ </t>
    </r>
    <r>
      <rPr>
        <sz val="11"/>
        <color indexed="8"/>
        <rFont val="Starling Serif"/>
        <family val="1"/>
      </rPr>
      <t xml:space="preserve">{xapxũy} 'to feel cold' [Popovich &amp; Popovich 2005: 46; Antunes 1999: 36; Silva f.n.], </t>
    </r>
    <r>
      <rPr>
        <i/>
        <sz val="11"/>
        <color indexed="8"/>
        <rFont val="Starling Serif"/>
        <family val="1"/>
      </rPr>
      <t xml:space="preserve">ɕaɤp-tɛ-ɤptä </t>
    </r>
    <r>
      <rPr>
        <sz val="11"/>
        <color indexed="8"/>
        <rFont val="Starling Serif"/>
        <family val="1"/>
      </rPr>
      <t>{xapte p-tex} 'cold weather / to feel cold' [Popovich &amp; Popovich 2005: 46; Campos 2009: 27] (literally 'cold-ERG kill.SG'). Phonology: /cɨ=ci/ / /=A=ci/.</t>
    </r>
  </si>
  <si>
    <r>
      <t xml:space="preserve">Popovich &amp; Popovich 2005: 32; Campos 2009: 79; Antunes 1999: 29. Subjunctive: </t>
    </r>
    <r>
      <rPr>
        <i/>
        <sz val="11"/>
        <color indexed="8"/>
        <rFont val="Starling Serif"/>
        <family val="1"/>
      </rPr>
      <t xml:space="preserve">nʔ </t>
    </r>
    <r>
      <rPr>
        <sz val="11"/>
        <color indexed="8"/>
        <rFont val="Starling Serif"/>
        <family val="1"/>
      </rPr>
      <t xml:space="preserve">{nũ}, imperative: </t>
    </r>
    <r>
      <rPr>
        <i/>
        <sz val="11"/>
        <color indexed="8"/>
        <rFont val="Starling Serif"/>
        <family val="1"/>
      </rPr>
      <t xml:space="preserve">mãʔ </t>
    </r>
    <r>
      <rPr>
        <sz val="11"/>
        <color indexed="8"/>
        <rFont val="Starling Serif"/>
        <family val="1"/>
      </rPr>
      <t xml:space="preserve">{mã}. Distinct from </t>
    </r>
    <r>
      <rPr>
        <i/>
        <sz val="11"/>
        <color indexed="8"/>
        <rFont val="Starling Serif"/>
        <family val="1"/>
      </rPr>
      <t>ɕɨ=pɛɤp / =ʔã=pɛɤp</t>
    </r>
    <r>
      <rPr>
        <sz val="11"/>
        <color indexed="8"/>
        <rFont val="Starling Serif"/>
        <family val="1"/>
      </rPr>
      <t xml:space="preserve"> {xupep / =ãpep} 'to arrive / to leave', pl. </t>
    </r>
    <r>
      <rPr>
        <i/>
        <sz val="11"/>
        <color indexed="8"/>
        <rFont val="Starling Serif"/>
        <family val="1"/>
      </rPr>
      <t>mũ=ɕahaʔ</t>
    </r>
    <r>
      <rPr>
        <sz val="11"/>
        <color indexed="8"/>
        <rFont val="Starling Serif"/>
        <family val="1"/>
      </rPr>
      <t xml:space="preserve"> {mõxaha} (non-finite </t>
    </r>
    <r>
      <rPr>
        <i/>
        <sz val="11"/>
        <color indexed="8"/>
        <rFont val="Starling Serif"/>
        <family val="1"/>
      </rPr>
      <t>mũ=ɕɑ</t>
    </r>
    <r>
      <rPr>
        <sz val="11"/>
        <color indexed="8"/>
        <rFont val="Starling Serif"/>
        <family val="1"/>
      </rPr>
      <t xml:space="preserve"> {mõxãn}) [Popovich &amp; Popovich 2005: 2, 35, 51; Campos 2009: 78, 183; Antunes 1999: 38]. Phonology: /n-t/.</t>
    </r>
  </si>
  <si>
    <r>
      <t xml:space="preserve">Popovich &amp; Popovich 2005: 48; Campos 2009: 102. Polysemy: 'to die'. Plural: </t>
    </r>
    <r>
      <rPr>
        <i/>
        <sz val="11"/>
        <color indexed="8"/>
        <rFont val="Starling Serif"/>
        <family val="1"/>
      </rPr>
      <t>ɕakɪ</t>
    </r>
    <r>
      <rPr>
        <sz val="11"/>
        <color indexed="8"/>
        <rFont val="Starling Serif"/>
        <family val="1"/>
      </rPr>
      <t xml:space="preserve"> {xakix} [Popovich &amp; Popovich 2005: 45; Campos 2009: 120]. Homonymous with </t>
    </r>
    <r>
      <rPr>
        <i/>
        <sz val="11"/>
        <color indexed="8"/>
        <rFont val="Starling Serif"/>
        <family val="1"/>
      </rPr>
      <t>ɕo-ɨk</t>
    </r>
    <r>
      <rPr>
        <sz val="11"/>
        <color indexed="8"/>
        <rFont val="Starling Serif"/>
        <family val="1"/>
      </rPr>
      <t xml:space="preserve"> {xok} 'to plant / to sow / to store inside' [Campos 2009: 97], whose non-finite form is </t>
    </r>
    <r>
      <rPr>
        <i/>
        <sz val="11"/>
        <color indexed="8"/>
        <rFont val="Starling Serif"/>
        <family val="1"/>
      </rPr>
      <t>ɕuʔ</t>
    </r>
    <r>
      <rPr>
        <sz val="11"/>
        <color indexed="8"/>
        <rFont val="Starling Serif"/>
        <family val="1"/>
      </rPr>
      <t xml:space="preserve"> {xo}. Phonology: /cuk/.</t>
    </r>
  </si>
  <si>
    <r>
      <t>Pickering 1961 (</t>
    </r>
    <r>
      <rPr>
        <i/>
        <sz val="11"/>
        <color indexed="8"/>
        <rFont val="Starling Serif"/>
        <family val="1"/>
      </rPr>
      <t>ʌ̄=c̢uˑkˈú</t>
    </r>
    <r>
      <rPr>
        <sz val="11"/>
        <color indexed="8"/>
        <rFont val="Starling Serif"/>
        <family val="1"/>
      </rPr>
      <t>).</t>
    </r>
  </si>
  <si>
    <r>
      <t>Bahetá 1982 (</t>
    </r>
    <r>
      <rPr>
        <i/>
        <sz val="11"/>
        <color indexed="8"/>
        <rFont val="Starling Serif"/>
        <family val="1"/>
      </rPr>
      <t>a=mɔhˈɔ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>mɔhˈɔ</t>
    </r>
    <r>
      <rPr>
        <sz val="11"/>
        <color indexed="8"/>
        <rFont val="Starling Serif"/>
        <family val="1"/>
      </rPr>
      <t xml:space="preserve"> 'dead'.</t>
    </r>
  </si>
  <si>
    <r>
      <t>Pickering 1961 (</t>
    </r>
    <r>
      <rPr>
        <i/>
        <sz val="11"/>
        <color indexed="8"/>
        <rFont val="Starling Serif"/>
        <family val="1"/>
      </rPr>
      <t>bˈuɛ</t>
    </r>
    <r>
      <rPr>
        <sz val="11"/>
        <color indexed="8"/>
        <rFont val="Starling Serif"/>
        <family val="1"/>
      </rPr>
      <t>); Scheibe 1957 ({woé}).</t>
    </r>
  </si>
  <si>
    <r>
      <t xml:space="preserve">Popovich &amp; Popovich 2005: 50; Campos 2009: 94; Antunes 1999: 37; Araújo 2000: 118 (attested as </t>
    </r>
    <r>
      <rPr>
        <i/>
        <sz val="11"/>
        <color indexed="8"/>
        <rFont val="Starling Serif"/>
        <family val="1"/>
      </rPr>
      <t>ɕuhuɤp</t>
    </r>
    <r>
      <rPr>
        <sz val="11"/>
        <color indexed="8"/>
        <rFont val="Starling Serif"/>
        <family val="1"/>
      </rPr>
      <t xml:space="preserve"> {xohop}, non-finite </t>
    </r>
    <r>
      <rPr>
        <i/>
        <sz val="11"/>
        <color indexed="8"/>
        <rFont val="Starling Serif"/>
        <family val="1"/>
      </rPr>
      <t>ɕuɤp</t>
    </r>
    <r>
      <rPr>
        <sz val="11"/>
        <color indexed="8"/>
        <rFont val="Starling Serif"/>
        <family val="1"/>
      </rPr>
      <t xml:space="preserve"> {xop}); Silva 2014: 115. Phonology: /cuup/.</t>
    </r>
  </si>
  <si>
    <r>
      <t>Pickering 1961 (</t>
    </r>
    <r>
      <rPr>
        <i/>
        <sz val="11"/>
        <color indexed="8"/>
        <rFont val="Starling Serif"/>
        <family val="1"/>
      </rPr>
      <t>čʰohob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čohˈob</t>
    </r>
    <r>
      <rPr>
        <sz val="11"/>
        <color indexed="8"/>
        <rFont val="Starling Serif"/>
        <family val="1"/>
      </rPr>
      <t>).</t>
    </r>
  </si>
  <si>
    <r>
      <t xml:space="preserve">Popovich &amp; Popovich 2005: 30; Campos 2009: 146, 287; Araújo 2000: 90; Gudschinsky, Popovich &amp; Popovich 1970: 79. Treated as a borrowing because of the segment </t>
    </r>
    <r>
      <rPr>
        <i/>
        <sz val="11"/>
        <color indexed="8"/>
        <rFont val="Starling Serif"/>
        <family val="1"/>
      </rPr>
      <t>d</t>
    </r>
    <r>
      <rPr>
        <sz val="11"/>
        <color indexed="8"/>
        <rFont val="Starling Serif"/>
        <family val="1"/>
      </rPr>
      <t>. Phonology: /dak/.</t>
    </r>
  </si>
  <si>
    <r>
      <t xml:space="preserve">Pickering 1961. Attested in the phrase </t>
    </r>
    <r>
      <rPr>
        <i/>
        <sz val="11"/>
        <color indexed="8"/>
        <rFont val="Starling Serif"/>
        <family val="1"/>
      </rPr>
      <t>ham o c̢ɛʔ</t>
    </r>
    <r>
      <rPr>
        <sz val="11"/>
        <color indexed="8"/>
        <rFont val="Starling Serif"/>
        <family val="1"/>
      </rPr>
      <t xml:space="preserve"> 'the earth is dry'.</t>
    </r>
  </si>
  <si>
    <r>
      <t>Pickering 1961 (</t>
    </r>
    <r>
      <rPr>
        <i/>
        <sz val="11"/>
        <color indexed="8"/>
        <rFont val="Starling Serif"/>
        <family val="1"/>
      </rPr>
      <t>ɛm</t>
    </r>
    <r>
      <rPr>
        <i/>
        <vertAlign val="superscript"/>
        <sz val="11"/>
        <color indexed="8"/>
        <rFont val="Starling Serif"/>
        <family val="1"/>
      </rPr>
      <t>p</t>
    </r>
    <r>
      <rPr>
        <i/>
        <sz val="11"/>
        <color indexed="8"/>
        <rFont val="Starling Serif"/>
        <family val="1"/>
      </rPr>
      <t>-ʼo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ɛ-ˈon</t>
    </r>
    <r>
      <rPr>
        <sz val="11"/>
        <color indexed="8"/>
        <rFont val="Starling Serif"/>
        <family val="1"/>
      </rPr>
      <t xml:space="preserve">). Scheibe [1957] lists a completely different root: {e-mohábm} (cf. </t>
    </r>
    <r>
      <rPr>
        <i/>
        <sz val="11"/>
        <color indexed="8"/>
        <rFont val="Starling Serif"/>
        <family val="1"/>
      </rPr>
      <t>mohab</t>
    </r>
    <r>
      <rPr>
        <sz val="11"/>
        <color indexed="8"/>
        <rFont val="Starling Serif"/>
        <family val="1"/>
      </rPr>
      <t xml:space="preserve"> 'meat' [Pickering 1961]).</t>
    </r>
  </si>
  <si>
    <r>
      <t>Pickering 1961 (</t>
    </r>
    <r>
      <rPr>
        <i/>
        <sz val="11"/>
        <color indexed="8"/>
        <rFont val="Starling Serif"/>
        <family val="1"/>
      </rPr>
      <t>hˈahʌm / ham</t>
    </r>
    <r>
      <rPr>
        <sz val="11"/>
        <color indexed="8"/>
        <rFont val="Starling Serif"/>
        <family val="1"/>
      </rPr>
      <t>); Scheibe 1957 ({hahám}); Azevedo 1936 (</t>
    </r>
    <r>
      <rPr>
        <i/>
        <sz val="11"/>
        <color indexed="8"/>
        <rFont val="Starling Serif"/>
        <family val="1"/>
      </rPr>
      <t>hamˈiko</t>
    </r>
    <r>
      <rPr>
        <sz val="11"/>
        <color indexed="8"/>
        <rFont val="Starling Serif"/>
        <family val="1"/>
      </rPr>
      <t xml:space="preserve">). Attested in the phrase </t>
    </r>
    <r>
      <rPr>
        <i/>
        <sz val="11"/>
        <color indexed="8"/>
        <rFont val="Starling Serif"/>
        <family val="1"/>
      </rPr>
      <t>ham o c̢ɛʔ</t>
    </r>
    <r>
      <rPr>
        <sz val="11"/>
        <color indexed="8"/>
        <rFont val="Starling Serif"/>
        <family val="1"/>
      </rPr>
      <t xml:space="preserve"> 'the earth is dry' [Pickering 1961]. Cf. </t>
    </r>
    <r>
      <rPr>
        <i/>
        <sz val="11"/>
        <color indexed="8"/>
        <rFont val="Starling Serif"/>
        <family val="1"/>
      </rPr>
      <t>mĩ=ka-hab</t>
    </r>
    <r>
      <rPr>
        <sz val="11"/>
        <color indexed="8"/>
        <rFont val="Starling Serif"/>
        <family val="1"/>
      </rPr>
      <t xml:space="preserve"> 'ground / seed' [Pickering 1961 (</t>
    </r>
    <r>
      <rPr>
        <i/>
        <sz val="11"/>
        <color indexed="8"/>
        <rFont val="Starling Serif"/>
        <family val="1"/>
      </rPr>
      <t>mˈi=ka-hab</t>
    </r>
    <r>
      <rPr>
        <sz val="11"/>
        <color indexed="8"/>
        <rFont val="Starling Serif"/>
        <family val="1"/>
      </rPr>
      <t xml:space="preserve"> 'ground', </t>
    </r>
    <r>
      <rPr>
        <i/>
        <sz val="11"/>
        <color indexed="8"/>
        <rFont val="Starling Serif"/>
        <family val="1"/>
      </rPr>
      <t>mĩ=ka-hˈab</t>
    </r>
    <r>
      <rPr>
        <sz val="11"/>
        <color indexed="8"/>
        <rFont val="Starling Serif"/>
        <family val="1"/>
      </rPr>
      <t xml:space="preserve"> 'seed'); Bahetá 1982 (</t>
    </r>
    <r>
      <rPr>
        <i/>
        <sz val="11"/>
        <color indexed="8"/>
        <rFont val="Starling Serif"/>
        <family val="1"/>
      </rPr>
      <t>mi=ka-hˈab</t>
    </r>
    <r>
      <rPr>
        <sz val="11"/>
        <color indexed="8"/>
        <rFont val="Starling Serif"/>
        <family val="1"/>
      </rPr>
      <t>)].</t>
    </r>
  </si>
  <si>
    <r>
      <t xml:space="preserve">Popovich &amp; Popovich 2005: 22; Campos 2009: 268; Antunes 1999: 26. Transitive. Non-finite: </t>
    </r>
    <r>
      <rPr>
        <i/>
        <sz val="11"/>
        <color indexed="8"/>
        <rFont val="Starling Serif"/>
        <family val="1"/>
      </rPr>
      <t>mãʔ</t>
    </r>
    <r>
      <rPr>
        <sz val="11"/>
        <color indexed="8"/>
        <rFont val="Starling Serif"/>
        <family val="1"/>
      </rPr>
      <t xml:space="preserve"> {mã}. Phonology: /mã/.</t>
    </r>
  </si>
  <si>
    <r>
      <t xml:space="preserve">Not attested. Scheibe [1957] glosses {ko-má} as 'to eat', but this is likely a mistranslation of </t>
    </r>
    <r>
      <rPr>
        <i/>
        <sz val="11"/>
        <color indexed="8"/>
        <rFont val="Starling Serif"/>
        <family val="1"/>
      </rPr>
      <t>kum-ʌ</t>
    </r>
    <r>
      <rPr>
        <sz val="11"/>
        <color indexed="8"/>
        <rFont val="Starling Serif"/>
        <family val="1"/>
      </rPr>
      <t xml:space="preserve"> 'to swallow' [Pickering 1961], a cognate of Maxakalí </t>
    </r>
    <r>
      <rPr>
        <i/>
        <sz val="11"/>
        <color indexed="8"/>
        <rFont val="Starling Serif"/>
        <family val="1"/>
      </rPr>
      <t>tum-ãhãʔ / tum-ãʔ</t>
    </r>
    <r>
      <rPr>
        <sz val="11"/>
        <color indexed="8"/>
        <rFont val="Starling Serif"/>
        <family val="1"/>
      </rPr>
      <t xml:space="preserve"> {tomãhã / tomã} 'to swallow'.</t>
    </r>
  </si>
  <si>
    <r>
      <t>Pickering 1961 (</t>
    </r>
    <r>
      <rPr>
        <i/>
        <sz val="11"/>
        <color indexed="8"/>
        <rFont val="Starling Serif"/>
        <family val="1"/>
      </rPr>
      <t>ʌ=ic̢ʌ</t>
    </r>
    <r>
      <rPr>
        <sz val="11"/>
        <color indexed="8"/>
        <rFont val="Starling Serif"/>
        <family val="1"/>
      </rPr>
      <t>).</t>
    </r>
  </si>
  <si>
    <r>
      <t>Pickering 1961 (</t>
    </r>
    <r>
      <rPr>
        <i/>
        <sz val="11"/>
        <color indexed="8"/>
        <rFont val="Starling Serif"/>
        <family val="1"/>
      </rPr>
      <t>ˈʌ=buʌ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a=vˈa</t>
    </r>
    <r>
      <rPr>
        <sz val="11"/>
        <color indexed="8"/>
        <rFont val="Starling Serif"/>
        <family val="1"/>
      </rPr>
      <t>); Scheibe 1957 ({ã-guá}); Azevedo 1936 (</t>
    </r>
    <r>
      <rPr>
        <i/>
        <sz val="11"/>
        <color indexed="8"/>
        <rFont val="Starling Serif"/>
        <family val="1"/>
      </rPr>
      <t>a=wˈa</t>
    </r>
    <r>
      <rPr>
        <sz val="11"/>
        <color indexed="8"/>
        <rFont val="Starling Serif"/>
        <family val="1"/>
      </rPr>
      <t>).</t>
    </r>
  </si>
  <si>
    <r>
      <t xml:space="preserve">Popovich &amp; Popovich 2005: 42; Campos 2009: 202. Apparently can be an adjective or a noun, cf. </t>
    </r>
    <r>
      <rPr>
        <i/>
        <sz val="11"/>
        <color indexed="8"/>
        <rFont val="Starling Serif"/>
        <family val="1"/>
      </rPr>
      <t>ɕoɨk=tuɤp</t>
    </r>
    <r>
      <rPr>
        <sz val="11"/>
        <color indexed="8"/>
        <rFont val="Starling Serif"/>
        <family val="1"/>
      </rPr>
      <t xml:space="preserve"> {xoktop} 'animal fat / lard / suet' [Popovich &amp; Popovich 2005: 49]. Phonology: /tup/.</t>
    </r>
  </si>
  <si>
    <r>
      <t xml:space="preserve">Popovich &amp; Popovich 2005: 55. More specifically, large wing feathers. Cf. </t>
    </r>
    <r>
      <rPr>
        <i/>
        <sz val="11"/>
        <color indexed="8"/>
        <rFont val="Starling Serif"/>
        <family val="1"/>
      </rPr>
      <t>ɲĩ=mãɨŋ</t>
    </r>
    <r>
      <rPr>
        <sz val="11"/>
        <color indexed="8"/>
        <rFont val="Starling Serif"/>
        <family val="1"/>
      </rPr>
      <t xml:space="preserve"> {yĩmãg} 'wing'. Phonology: /ɲĩ=mãk=cap/.</t>
    </r>
  </si>
  <si>
    <r>
      <t>Pickering 1961 (</t>
    </r>
    <r>
      <rPr>
        <i/>
        <sz val="11"/>
        <color indexed="8"/>
        <rFont val="Starling Serif"/>
        <family val="1"/>
      </rPr>
      <t>bʼˈʌkʌ</t>
    </r>
    <r>
      <rPr>
        <sz val="11"/>
        <color indexed="8"/>
        <rFont val="Starling Serif"/>
        <family val="1"/>
      </rPr>
      <t xml:space="preserve">). The same word as </t>
    </r>
    <r>
      <rPr>
        <i/>
        <sz val="11"/>
        <color indexed="8"/>
        <rFont val="Starling Serif"/>
        <family val="1"/>
      </rPr>
      <t>pʌkˈə</t>
    </r>
    <r>
      <rPr>
        <sz val="11"/>
        <color indexed="8"/>
        <rFont val="Starling Serif"/>
        <family val="1"/>
      </rPr>
      <t xml:space="preserve"> 'bird', quoted in [Bahetá 1982]. Polysemy: 'bird / feather'.</t>
    </r>
  </si>
  <si>
    <r>
      <t>Bahetá 1982 (</t>
    </r>
    <r>
      <rPr>
        <i/>
        <sz val="11"/>
        <color indexed="8"/>
        <rFont val="Starling Serif"/>
        <family val="1"/>
      </rPr>
      <t>a=čˈɛ</t>
    </r>
    <r>
      <rPr>
        <sz val="11"/>
        <color indexed="8"/>
        <rFont val="Starling Serif"/>
        <family val="1"/>
      </rPr>
      <t>). Polysemy: 'feather / hair'.</t>
    </r>
  </si>
  <si>
    <r>
      <t xml:space="preserve">Popovich &amp; Popovich 2005: 22; Campos 2009: 138; Antunes 1999: 26; Araújo 2000: 114; Silva 2014: 115. Cf. </t>
    </r>
    <r>
      <rPr>
        <i/>
        <sz val="11"/>
        <color indexed="8"/>
        <rFont val="Starling Serif"/>
        <family val="1"/>
      </rPr>
      <t xml:space="preserve">kɘhɘɨk ~ kɨhɨʔ / kɘɨk ~ kɨʔ </t>
    </r>
    <r>
      <rPr>
        <sz val="11"/>
        <color indexed="8"/>
        <rFont val="Starling Serif"/>
        <family val="1"/>
      </rPr>
      <t>{kuhuk ~ kuhu / kuk ~ ku} 'firewood' [Popovich &amp; Popovich 2005: 19; Campos 2009: 264; Antunes 1999: 25]. Phonology: /kɨcap/.</t>
    </r>
  </si>
  <si>
    <r>
      <t>Pickering 1961 (</t>
    </r>
    <r>
      <rPr>
        <i/>
        <sz val="11"/>
        <color indexed="8"/>
        <rFont val="Starling Serif"/>
        <family val="1"/>
      </rPr>
      <t>c̢ahab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tahˈab</t>
    </r>
    <r>
      <rPr>
        <sz val="11"/>
        <color indexed="8"/>
        <rFont val="Starling Serif"/>
        <family val="1"/>
      </rPr>
      <t>); Scheibe 1957 ({itahábm}).</t>
    </r>
  </si>
  <si>
    <r>
      <t>Bahetá 1982 (</t>
    </r>
    <r>
      <rPr>
        <i/>
        <sz val="11"/>
        <color indexed="8"/>
        <rFont val="Starling Serif"/>
        <family val="1"/>
      </rPr>
      <t>mãhˈãm</t>
    </r>
    <r>
      <rPr>
        <sz val="11"/>
        <color indexed="8"/>
        <rFont val="Starling Serif"/>
        <family val="1"/>
      </rPr>
      <t>); Scheibe 1957 ({mahám}); Azevedo 1936 (</t>
    </r>
    <r>
      <rPr>
        <i/>
        <sz val="11"/>
        <color indexed="8"/>
        <rFont val="Starling Serif"/>
        <family val="1"/>
      </rPr>
      <t>mahˈãmi</t>
    </r>
    <r>
      <rPr>
        <sz val="11"/>
        <color indexed="8"/>
        <rFont val="Starling Serif"/>
        <family val="1"/>
      </rPr>
      <t xml:space="preserve">). Pickering [1961] quotes a completely different word: </t>
    </r>
    <r>
      <rPr>
        <i/>
        <sz val="11"/>
        <color indexed="8"/>
        <rFont val="Starling Serif"/>
        <family val="1"/>
      </rPr>
      <t>c̢ʌʔkuˈɛ</t>
    </r>
    <r>
      <rPr>
        <sz val="11"/>
        <color indexed="8"/>
        <rFont val="Starling Serif"/>
        <family val="1"/>
      </rPr>
      <t>.</t>
    </r>
  </si>
  <si>
    <r>
      <t xml:space="preserve">Popovich &amp; Popovich 2005: 42; Campos 2009: 49; Antunes 1999: 33; Araújo 2000: 119. Non-finite: </t>
    </r>
    <r>
      <rPr>
        <i/>
        <sz val="11"/>
        <color indexed="8"/>
        <rFont val="Starling Serif"/>
        <family val="1"/>
      </rPr>
      <t>tuhuɤp</t>
    </r>
    <r>
      <rPr>
        <sz val="11"/>
        <color indexed="8"/>
        <rFont val="Starling Serif"/>
        <family val="1"/>
      </rPr>
      <t xml:space="preserve"> {tohop}. Polysemy: 'to float / to soar / to fly'. Plural: </t>
    </r>
    <r>
      <rPr>
        <i/>
        <sz val="11"/>
        <color indexed="8"/>
        <rFont val="Starling Serif"/>
        <family val="1"/>
      </rPr>
      <t>kupɘ-ɨk</t>
    </r>
    <r>
      <rPr>
        <sz val="11"/>
        <color indexed="8"/>
        <rFont val="Starling Serif"/>
        <family val="1"/>
      </rPr>
      <t xml:space="preserve"> {kopuk} (non-finite </t>
    </r>
    <r>
      <rPr>
        <i/>
        <sz val="11"/>
        <color indexed="8"/>
        <rFont val="Starling Serif"/>
        <family val="1"/>
      </rPr>
      <t>kupɨ-</t>
    </r>
    <r>
      <rPr>
        <sz val="11"/>
        <color indexed="8"/>
        <rFont val="Starling Serif"/>
        <family val="1"/>
      </rPr>
      <t xml:space="preserve"> {kopux}) 'to float / to soar / to fly / to swallow' [Popovich &amp; Popovich 2005: 17; Campos 2009: 111]. Phonology: /tup-a/.</t>
    </r>
  </si>
  <si>
    <r>
      <t>Pickering 1961 (</t>
    </r>
    <r>
      <rPr>
        <i/>
        <sz val="11"/>
        <color indexed="8"/>
        <rFont val="Starling Serif"/>
        <family val="1"/>
      </rPr>
      <t>ʌm=pʼˈaka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a=pakˈa</t>
    </r>
    <r>
      <rPr>
        <sz val="11"/>
        <color indexed="8"/>
        <rFont val="Starling Serif"/>
        <family val="1"/>
      </rPr>
      <t>); Scheibe 1957 ({am-paká}).</t>
    </r>
  </si>
  <si>
    <r>
      <t xml:space="preserve">Popovich &amp; Popovich 2005: 32; Araújo 2000: 90; Gudschinsky, Popovich &amp; Popovich 1970: 80. Non-finite: </t>
    </r>
    <r>
      <rPr>
        <i/>
        <sz val="11"/>
        <color indexed="8"/>
        <rFont val="Starling Serif"/>
        <family val="1"/>
      </rPr>
      <t>nʔ=ɕihiɤp</t>
    </r>
    <r>
      <rPr>
        <sz val="11"/>
        <color indexed="8"/>
        <rFont val="Starling Serif"/>
        <family val="1"/>
      </rPr>
      <t xml:space="preserve"> {nũ xip}. Plural: </t>
    </r>
    <r>
      <rPr>
        <i/>
        <sz val="11"/>
        <color indexed="8"/>
        <rFont val="Starling Serif"/>
        <family val="1"/>
      </rPr>
      <t>n=tihiʔ</t>
    </r>
    <r>
      <rPr>
        <sz val="11"/>
        <color indexed="8"/>
        <rFont val="Starling Serif"/>
        <family val="1"/>
      </rPr>
      <t xml:space="preserve"> {nũtihi} (non-finite </t>
    </r>
    <r>
      <rPr>
        <i/>
        <sz val="11"/>
        <color indexed="8"/>
        <rFont val="Starling Serif"/>
        <family val="1"/>
      </rPr>
      <t>n=tiʔ</t>
    </r>
    <r>
      <rPr>
        <sz val="11"/>
        <color indexed="8"/>
        <rFont val="Starling Serif"/>
        <family val="1"/>
      </rPr>
      <t xml:space="preserve"> {nũti}) [Silva f.n.]. Literally 'CTFG=be'. Phonology: /n=cip/.</t>
    </r>
  </si>
  <si>
    <r>
      <t xml:space="preserve">Popovich &amp; Popovich 2005: 11; Campos 2009: 86; Antunes 1999: 23; Gudschinsky, Popovich &amp; Popovich 1970: 80. Polysemy: 'to give / to pay'. Plural: </t>
    </r>
    <r>
      <rPr>
        <i/>
        <sz val="11"/>
        <color indexed="8"/>
        <rFont val="Starling Serif"/>
        <family val="1"/>
      </rPr>
      <t>puː-mãhãʔ ~ pũː-mãhãʔ</t>
    </r>
    <r>
      <rPr>
        <sz val="11"/>
        <color indexed="8"/>
        <rFont val="Starling Serif"/>
        <family val="1"/>
      </rPr>
      <t xml:space="preserve"> {popmãhã ~ põpmãhã} (non-finite </t>
    </r>
    <r>
      <rPr>
        <i/>
        <sz val="11"/>
        <color indexed="8"/>
        <rFont val="Starling Serif"/>
        <family val="1"/>
      </rPr>
      <t>puː-mãʔ</t>
    </r>
    <r>
      <rPr>
        <sz val="11"/>
        <color indexed="8"/>
        <rFont val="Starling Serif"/>
        <family val="1"/>
      </rPr>
      <t xml:space="preserve"> </t>
    </r>
    <r>
      <rPr>
        <i/>
        <sz val="11"/>
        <color indexed="8"/>
        <rFont val="Starling Serif"/>
        <family val="1"/>
      </rPr>
      <t>~ pũː-mãʔ</t>
    </r>
    <r>
      <rPr>
        <sz val="11"/>
        <color indexed="8"/>
        <rFont val="Starling Serif"/>
        <family val="1"/>
      </rPr>
      <t xml:space="preserve"> {popmã ~ põpmã} [Popovich &amp; Popovich 2005: 18, 39; Campos 2009: 86, 87]. Phonology: /hũp/.</t>
    </r>
  </si>
  <si>
    <r>
      <t xml:space="preserve">Popovich &amp; Popovich 2005: 22, 23; Campos 2009: 19; Antunes 1999: 26, 35; Araújo 2000: 47; Silva 2014: 116; Gudschinsky, Popovich &amp; Popovich 1970: 78, 86. Polysemy: 'good / beautiful / attractive / generous'. Distinct from </t>
    </r>
    <r>
      <rPr>
        <i/>
        <sz val="11"/>
        <color indexed="8"/>
        <rFont val="Starling Serif"/>
        <family val="1"/>
      </rPr>
      <t>bɑ</t>
    </r>
    <r>
      <rPr>
        <sz val="11"/>
        <color indexed="8"/>
        <rFont val="Starling Serif"/>
        <family val="1"/>
      </rPr>
      <t xml:space="preserve"> {max} 'false' [Silva f.n.]. Distinct from </t>
    </r>
    <r>
      <rPr>
        <i/>
        <sz val="11"/>
        <color indexed="8"/>
        <rFont val="Starling Serif"/>
        <family val="1"/>
      </rPr>
      <t>ɕɛʔɛʔ</t>
    </r>
    <r>
      <rPr>
        <sz val="11"/>
        <color indexed="8"/>
        <rFont val="Starling Serif"/>
        <family val="1"/>
      </rPr>
      <t xml:space="preserve"> {xee} 'right / true' [Popovich &amp; Popovich 2005: 48; Antunes 1999: 37; Araújo 2000: 109]. Treated as a borrowing because of the segment 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>. Phonology: /mai/.</t>
    </r>
  </si>
  <si>
    <r>
      <t xml:space="preserve">Popovich &amp; Popovich 2005: 56; Antunes 1999: 36, 39 (including the diminutive </t>
    </r>
    <r>
      <rPr>
        <i/>
        <sz val="11"/>
        <color indexed="8"/>
        <rFont val="Starling Serif"/>
        <family val="1"/>
      </rPr>
      <t xml:space="preserve">ɲĩ=ɕɨ-nãɨŋ </t>
    </r>
    <r>
      <rPr>
        <sz val="11"/>
        <color indexed="8"/>
        <rFont val="Starling Serif"/>
        <family val="1"/>
      </rPr>
      <t>{yĩxuxnãg}); Gudschinsky, Popovich &amp; Popovich 1970: 78. Ranges from blue through green to yellow (according to Silva [f.n.], it denotes any color that is not black, white or red). Phonology: /ɲĩ=cɨc/.</t>
    </r>
  </si>
  <si>
    <r>
      <t>Pickering 1961 (</t>
    </r>
    <r>
      <rPr>
        <i/>
        <sz val="11"/>
        <color indexed="8"/>
        <rFont val="Starling Serif"/>
        <family val="1"/>
      </rPr>
      <t>n=c̢ˈ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a=čˈɛ</t>
    </r>
    <r>
      <rPr>
        <sz val="11"/>
        <color indexed="8"/>
        <rFont val="Starling Serif"/>
        <family val="1"/>
      </rPr>
      <t>). Polysemy: 'feather / hair'.</t>
    </r>
  </si>
  <si>
    <r>
      <t>Pickering 1961 (</t>
    </r>
    <r>
      <rPr>
        <i/>
        <sz val="11"/>
        <color indexed="8"/>
        <rFont val="Starling Serif"/>
        <family val="1"/>
      </rPr>
      <t>ʌm=pahˈabŭ ~ ʌm=pahʌb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ə=pahˈab</t>
    </r>
    <r>
      <rPr>
        <sz val="11"/>
        <color indexed="8"/>
        <rFont val="Starling Serif"/>
        <family val="1"/>
      </rPr>
      <t xml:space="preserve"> 'finger', </t>
    </r>
    <r>
      <rPr>
        <i/>
        <sz val="11"/>
        <color indexed="8"/>
        <rFont val="Starling Serif"/>
        <family val="1"/>
      </rPr>
      <t>pahˈab</t>
    </r>
    <r>
      <rPr>
        <sz val="11"/>
        <color indexed="8"/>
        <rFont val="Starling Serif"/>
        <family val="1"/>
      </rPr>
      <t xml:space="preserve"> 'hand'); Scheibe 1957 ({am-pahábm} 'hand'). Polysemy: 'hand / finger'.</t>
    </r>
  </si>
  <si>
    <r>
      <t>Pickering 1961 (</t>
    </r>
    <r>
      <rPr>
        <i/>
        <sz val="11"/>
        <color indexed="8"/>
        <rFont val="Starling Serif"/>
        <family val="1"/>
      </rPr>
      <t>ʌm=bʌkˈo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am=bakɔhˈa</t>
    </r>
    <r>
      <rPr>
        <sz val="11"/>
        <color indexed="8"/>
        <rFont val="Starling Serif"/>
        <family val="1"/>
      </rPr>
      <t>); Scheibe 1957 ({am-akoháy}); Azevedo 1936 (</t>
    </r>
    <r>
      <rPr>
        <i/>
        <sz val="11"/>
        <color indexed="8"/>
        <rFont val="Starling Serif"/>
        <family val="1"/>
      </rPr>
      <t>am=akohˈa</t>
    </r>
    <r>
      <rPr>
        <sz val="11"/>
        <color indexed="8"/>
        <rFont val="Starling Serif"/>
        <family val="1"/>
      </rPr>
      <t>).</t>
    </r>
  </si>
  <si>
    <r>
      <t xml:space="preserve">Popovich &amp; Popovich 2005: 2, 51; Campos 2009: 78. Non-finite: </t>
    </r>
    <r>
      <rPr>
        <i/>
        <sz val="11"/>
        <color indexed="8"/>
        <rFont val="Starling Serif"/>
        <family val="1"/>
      </rPr>
      <t>ɕɨ=pa- / =ʔã=pa-</t>
    </r>
    <r>
      <rPr>
        <sz val="11"/>
        <color indexed="8"/>
        <rFont val="Starling Serif"/>
        <family val="1"/>
      </rPr>
      <t xml:space="preserve"> {xupax / =ãpax}. Phonology: /cɨ=pa-k/ / /=A=pa-k/.</t>
    </r>
  </si>
  <si>
    <r>
      <t>Pickering 1961 (</t>
    </r>
    <r>
      <rPr>
        <i/>
        <sz val="11"/>
        <color indexed="8"/>
        <rFont val="Starling Serif"/>
        <family val="1"/>
      </rPr>
      <t>ʌ=ʔʌc̢ɔ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ĩ=atˈa</t>
    </r>
    <r>
      <rPr>
        <sz val="11"/>
        <color indexed="8"/>
        <rFont val="Starling Serif"/>
        <family val="1"/>
      </rPr>
      <t>).</t>
    </r>
  </si>
  <si>
    <r>
      <t>Pickering 1961 (</t>
    </r>
    <r>
      <rPr>
        <i/>
        <sz val="11"/>
        <color indexed="8"/>
        <rFont val="Starling Serif"/>
        <family val="1"/>
      </rPr>
      <t>ɛmp=ub</t>
    </r>
    <r>
      <rPr>
        <sz val="11"/>
        <color indexed="8"/>
        <rFont val="Starling Serif"/>
        <family val="1"/>
      </rPr>
      <t>).</t>
    </r>
  </si>
  <si>
    <r>
      <t xml:space="preserve">Popovich &amp; Popovich 2005: v; Campos 2009: 78. Direct. Can resillabify following the ergative marker </t>
    </r>
    <r>
      <rPr>
        <i/>
        <sz val="11"/>
        <color indexed="8"/>
        <rFont val="Starling Serif"/>
        <family val="1"/>
      </rPr>
      <t>tɛʔ</t>
    </r>
    <r>
      <rPr>
        <sz val="11"/>
        <color indexed="8"/>
        <rFont val="Starling Serif"/>
        <family val="1"/>
      </rPr>
      <t xml:space="preserve"> {te}, yielding </t>
    </r>
    <r>
      <rPr>
        <i/>
        <sz val="11"/>
        <color indexed="8"/>
        <rFont val="Starling Serif"/>
        <family val="1"/>
      </rPr>
      <t>tä=-</t>
    </r>
    <r>
      <rPr>
        <sz val="11"/>
        <color indexed="8"/>
        <rFont val="Starling Serif"/>
        <family val="1"/>
      </rPr>
      <t xml:space="preserve"> {tex}. Phonology: /-k/.</t>
    </r>
  </si>
  <si>
    <r>
      <t xml:space="preserve">Popovich &amp; Popovich 2005: 37; Campos 2009: 122; Antunes 1999: 31, 35. Erroneously quoted as {putax} in [Antunes 1999: 24]. Plural: </t>
    </r>
    <r>
      <rPr>
        <i/>
        <sz val="11"/>
        <color indexed="8"/>
        <rFont val="Starling Serif"/>
        <family val="1"/>
      </rPr>
      <t>kɪ-</t>
    </r>
    <r>
      <rPr>
        <sz val="11"/>
        <color indexed="8"/>
        <rFont val="Starling Serif"/>
        <family val="1"/>
      </rPr>
      <t xml:space="preserve"> {kix} (non-finite </t>
    </r>
    <r>
      <rPr>
        <i/>
        <sz val="11"/>
        <color indexed="8"/>
        <rFont val="Starling Serif"/>
        <family val="1"/>
      </rPr>
      <t>kiʔ</t>
    </r>
    <r>
      <rPr>
        <sz val="11"/>
        <color indexed="8"/>
        <rFont val="Starling Serif"/>
        <family val="1"/>
      </rPr>
      <t xml:space="preserve"> {ki}) [Popovich &amp; Popovich 2005: 16; Campos 2009: 122]. Phonology: /ptek/ or /ptec/.</t>
    </r>
  </si>
  <si>
    <r>
      <t>Popovich &amp; Popovich 2005: 17; Campos 2009: 80 (</t>
    </r>
    <r>
      <rPr>
        <i/>
        <sz val="11"/>
        <color indexed="8"/>
        <rFont val="Starling Serif"/>
        <family val="1"/>
      </rPr>
      <t xml:space="preserve">kupɒɕʊ </t>
    </r>
    <r>
      <rPr>
        <sz val="11"/>
        <color indexed="8"/>
        <rFont val="Starling Serif"/>
        <family val="1"/>
      </rPr>
      <t>{kopaxox}); Antunes 1999: 26, 35. Phonology: /kupacɨc/.</t>
    </r>
  </si>
  <si>
    <r>
      <t>Pickering 1961 (</t>
    </r>
    <r>
      <rPr>
        <i/>
        <sz val="11"/>
        <color indexed="8"/>
        <rFont val="Starling Serif"/>
        <family val="1"/>
      </rPr>
      <t>ˈʌ=maɣi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a=mahˈə</t>
    </r>
    <r>
      <rPr>
        <sz val="11"/>
        <color indexed="8"/>
        <rFont val="Starling Serif"/>
        <family val="1"/>
      </rPr>
      <t>).</t>
    </r>
  </si>
  <si>
    <r>
      <t>Popovich &amp; Popovich 2005: 57 (</t>
    </r>
    <r>
      <rPr>
        <i/>
        <sz val="11"/>
        <color indexed="8"/>
        <rFont val="Starling Serif"/>
        <family val="1"/>
      </rPr>
      <t>ɲːmɘɨŋ</t>
    </r>
    <r>
      <rPr>
        <sz val="11"/>
        <color indexed="8"/>
        <rFont val="Starling Serif"/>
        <family val="1"/>
      </rPr>
      <t xml:space="preserve"> {yũmmũg}); Campos 2009: 80, 135, 234 (</t>
    </r>
    <r>
      <rPr>
        <i/>
        <sz val="11"/>
        <color indexed="8"/>
        <rFont val="Starling Serif"/>
        <family val="1"/>
      </rPr>
      <t xml:space="preserve">ɲmãʔ ~ ɲmɘɨŋ ~ ɲmʔ </t>
    </r>
    <r>
      <rPr>
        <sz val="11"/>
        <color indexed="8"/>
        <rFont val="Starling Serif"/>
        <family val="1"/>
      </rPr>
      <t>{yũmã ~ yũmũg ~ yũmũ}); Antunes 1999: 39 (quoted variably as {yũmũ}); Silva f.n. Phonology: /ɲmk/.</t>
    </r>
  </si>
  <si>
    <r>
      <t xml:space="preserve">Popovich &amp; Popovich 2005: 26, 51; Campos 2009: 93, 96; Antunes 1999: 38 (quoted as {xux} 'small things, such as leaves, grass'). Polysemy: 'green grass / plants / shrubs / leaf'. Cf. </t>
    </r>
    <r>
      <rPr>
        <i/>
        <sz val="11"/>
        <color indexed="8"/>
        <rFont val="Starling Serif"/>
        <family val="1"/>
      </rPr>
      <t>mĩ=ɕuɤp</t>
    </r>
    <r>
      <rPr>
        <sz val="11"/>
        <color indexed="8"/>
        <rFont val="Starling Serif"/>
        <family val="1"/>
      </rPr>
      <t xml:space="preserve"> {mĩn=xop} translated as 'leaf' in [Araújo 2000: 114], which probably means actually 'trees' ('tree-COL'). Phonology: /mĩp=cɨc/.</t>
    </r>
  </si>
  <si>
    <r>
      <t>Bahetá 1982 (</t>
    </r>
    <r>
      <rPr>
        <i/>
        <sz val="11"/>
        <color indexed="8"/>
        <rFont val="Starling Serif"/>
        <family val="1"/>
      </rPr>
      <t>hʌmʌ=hˈã</t>
    </r>
    <r>
      <rPr>
        <sz val="11"/>
        <color indexed="8"/>
        <rFont val="Starling Serif"/>
        <family val="1"/>
      </rPr>
      <t>).</t>
    </r>
  </si>
  <si>
    <r>
      <t xml:space="preserve">Popovich &amp; Popovich 2005: 36; Campos 2009: 116; Antunes 1999: 31. Non-finite: </t>
    </r>
    <r>
      <rPr>
        <i/>
        <sz val="11"/>
        <color indexed="8"/>
        <rFont val="Starling Serif"/>
        <family val="1"/>
      </rPr>
      <t xml:space="preserve">pihiʔ </t>
    </r>
    <r>
      <rPr>
        <sz val="11"/>
        <color indexed="8"/>
        <rFont val="Starling Serif"/>
        <family val="1"/>
      </rPr>
      <t xml:space="preserve">{pihi} [Silva f.n., </t>
    </r>
    <r>
      <rPr>
        <i/>
        <sz val="11"/>
        <color indexed="8"/>
        <rFont val="Starling Serif"/>
        <family val="1"/>
      </rPr>
      <t xml:space="preserve">contra </t>
    </r>
    <r>
      <rPr>
        <sz val="11"/>
        <color indexed="8"/>
        <rFont val="Starling Serif"/>
        <family val="1"/>
      </rPr>
      <t xml:space="preserve">Campos 2009: 116]. Polysemy: 'to be located vertically.PL / to reside.PL / to lie.SG'. Plural: </t>
    </r>
    <r>
      <rPr>
        <i/>
        <sz val="11"/>
        <color indexed="8"/>
        <rFont val="Starling Serif"/>
        <family val="1"/>
      </rPr>
      <t>nũɤm</t>
    </r>
    <r>
      <rPr>
        <sz val="11"/>
        <color indexed="8"/>
        <rFont val="Starling Serif"/>
        <family val="1"/>
      </rPr>
      <t xml:space="preserve"> {nõm} [Silva f.n.], glossed as 'to rest / to recline' in [Popovich &amp; Popovich 2005: 31]. Distinct from </t>
    </r>
    <r>
      <rPr>
        <i/>
        <sz val="11"/>
        <color indexed="8"/>
        <rFont val="Starling Serif"/>
        <family val="1"/>
      </rPr>
      <t>ɕiɤp</t>
    </r>
    <r>
      <rPr>
        <sz val="11"/>
        <color indexed="8"/>
        <rFont val="Starling Serif"/>
        <family val="1"/>
      </rPr>
      <t xml:space="preserve"> {cip} 'to be located vertically.SG' (non-finite </t>
    </r>
    <r>
      <rPr>
        <i/>
        <sz val="11"/>
        <color indexed="8"/>
        <rFont val="Starling Serif"/>
        <family val="1"/>
      </rPr>
      <t>ɕihiɤp</t>
    </r>
    <r>
      <rPr>
        <sz val="11"/>
        <color indexed="8"/>
        <rFont val="Starling Serif"/>
        <family val="1"/>
      </rPr>
      <t xml:space="preserve"> {xihip}) [Popovich &amp; Popovich 2005: 48; Campos 2009: 117; Antunes 1999: 37; Araújo 2000: 119], of which </t>
    </r>
    <r>
      <rPr>
        <i/>
        <sz val="11"/>
        <color indexed="8"/>
        <rFont val="Starling Serif"/>
        <family val="1"/>
      </rPr>
      <t>piɤp</t>
    </r>
    <r>
      <rPr>
        <sz val="11"/>
        <color indexed="8"/>
        <rFont val="Starling Serif"/>
        <family val="1"/>
      </rPr>
      <t xml:space="preserve"> {pip} is a suppletive plural. Cf. </t>
    </r>
    <r>
      <rPr>
        <i/>
        <sz val="11"/>
        <color indexed="8"/>
        <rFont val="Starling Serif"/>
        <family val="1"/>
      </rPr>
      <t xml:space="preserve">ɲɑ=kutɛʔ </t>
    </r>
    <r>
      <rPr>
        <sz val="11"/>
        <color indexed="8"/>
        <rFont val="Starling Serif"/>
        <family val="1"/>
      </rPr>
      <t>{yãykote}, glossed as 'lying' in [Antunes 1999: 39] but as 'in the middle of' in [Popovich &amp; Popovich 2005: 53].</t>
    </r>
  </si>
  <si>
    <r>
      <t>Bahetá 1982 (</t>
    </r>
    <r>
      <rPr>
        <i/>
        <sz val="11"/>
        <color indexed="8"/>
        <rFont val="Starling Serif"/>
        <family val="1"/>
      </rPr>
      <t>hã=gˈum</t>
    </r>
    <r>
      <rPr>
        <sz val="11"/>
        <color indexed="8"/>
        <rFont val="Starling Serif"/>
        <family val="1"/>
      </rPr>
      <t>). Glossed as 'to sleep' in [Pickering 1961 (</t>
    </r>
    <r>
      <rPr>
        <i/>
        <sz val="11"/>
        <color indexed="8"/>
        <rFont val="Starling Serif"/>
        <family val="1"/>
      </rPr>
      <t>ʌ=gˈum</t>
    </r>
    <r>
      <rPr>
        <sz val="11"/>
        <color indexed="8"/>
        <rFont val="Starling Serif"/>
        <family val="1"/>
      </rPr>
      <t>)].</t>
    </r>
  </si>
  <si>
    <r>
      <t>Pickering 1961 (</t>
    </r>
    <r>
      <rPr>
        <i/>
        <sz val="11"/>
        <color indexed="8"/>
        <rFont val="Starling Serif"/>
        <family val="1"/>
      </rPr>
      <t>c̢ʼˈʌm=ʌŋgʌi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čʌm=ãŋˈa</t>
    </r>
    <r>
      <rPr>
        <sz val="11"/>
        <color indexed="8"/>
        <rFont val="Starling Serif"/>
        <family val="1"/>
      </rPr>
      <t>).</t>
    </r>
  </si>
  <si>
    <r>
      <t>Popovich &amp; Popovich 2005: 43; Campos 2009: 143, 287; Antunes 1999: 31; Araújo 2000: 119; Gudschinsky, Popovich &amp; Popovich 1970: 84 (</t>
    </r>
    <r>
      <rPr>
        <i/>
        <sz val="11"/>
        <color indexed="8"/>
        <rFont val="Starling Serif"/>
        <family val="1"/>
      </rPr>
      <t>tʊ-hnãɤm</t>
    </r>
    <r>
      <rPr>
        <sz val="11"/>
        <color indexed="8"/>
        <rFont val="Starling Serif"/>
        <family val="1"/>
      </rPr>
      <t xml:space="preserve"> {toxnãm}). Can be used in a classifier-like manner ([Araújo 2000: 109]). Polysemy: 'long / tall / far / vine'. Phonology: /tuc/.</t>
    </r>
  </si>
  <si>
    <r>
      <t>Pickering 1961 (</t>
    </r>
    <r>
      <rPr>
        <i/>
        <sz val="11"/>
        <color indexed="8"/>
        <rFont val="Starling Serif"/>
        <family val="1"/>
      </rPr>
      <t>kuhˈui / kū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kɔhˈɔ</t>
    </r>
    <r>
      <rPr>
        <sz val="11"/>
        <color indexed="8"/>
        <rFont val="Starling Serif"/>
        <family val="1"/>
      </rPr>
      <t xml:space="preserve"> 'vine'). Polysemy: 'long / vine'. Attested in the phrase </t>
    </r>
    <r>
      <rPr>
        <i/>
        <sz val="11"/>
        <color indexed="8"/>
        <rFont val="Starling Serif"/>
        <family val="1"/>
      </rPr>
      <t>čˈípà-kū</t>
    </r>
    <r>
      <rPr>
        <sz val="11"/>
        <color indexed="8"/>
        <rFont val="Starling Serif"/>
        <family val="1"/>
      </rPr>
      <t xml:space="preserve"> 'the neck is long' [Pickering 1961].</t>
    </r>
  </si>
  <si>
    <r>
      <t>Pickering 1961 (</t>
    </r>
    <r>
      <rPr>
        <i/>
        <sz val="11"/>
        <color indexed="8"/>
        <rFont val="Starling Serif"/>
        <family val="1"/>
      </rPr>
      <t>c̢ɛtʰˈu</t>
    </r>
    <r>
      <rPr>
        <sz val="11"/>
        <color indexed="8"/>
        <rFont val="Starling Serif"/>
        <family val="1"/>
      </rPr>
      <t>).</t>
    </r>
  </si>
  <si>
    <r>
      <t>Pickering 1961 (</t>
    </r>
    <r>
      <rPr>
        <i/>
        <sz val="11"/>
        <color indexed="8"/>
        <rFont val="Starling Serif"/>
        <family val="1"/>
      </rPr>
      <t>pʼakac̢ɛ</t>
    </r>
    <r>
      <rPr>
        <sz val="11"/>
        <color indexed="8"/>
        <rFont val="Starling Serif"/>
        <family val="1"/>
      </rPr>
      <t xml:space="preserve"> 'few lice (?)'); Bahetá 1982 (</t>
    </r>
    <r>
      <rPr>
        <i/>
        <sz val="11"/>
        <color indexed="8"/>
        <rFont val="Starling Serif"/>
        <family val="1"/>
      </rPr>
      <t>pokɔčˈõŋ</t>
    </r>
    <r>
      <rPr>
        <sz val="11"/>
        <color indexed="8"/>
        <rFont val="Starling Serif"/>
        <family val="1"/>
      </rPr>
      <t>).</t>
    </r>
  </si>
  <si>
    <r>
      <t xml:space="preserve">Popovich &amp; Popovich 2005: 42; Campos 2009: 44; Antunes 1999: 33; Araújo 2000: 24; Gudschinsky, Popovich &amp; Popovich 1970: 80; Silva f.n. Refers specifically to indigenous men. Distinct from </t>
    </r>
    <r>
      <rPr>
        <i/>
        <sz val="11"/>
        <color indexed="8"/>
        <rFont val="Starling Serif"/>
        <family val="1"/>
      </rPr>
      <t>pi</t>
    </r>
    <r>
      <rPr>
        <sz val="11"/>
        <color indexed="8"/>
        <rFont val="Starling Serif"/>
        <family val="1"/>
      </rPr>
      <t xml:space="preserve"> {pit} 'male / brother of a female ego' [Popovich &amp; Popovich 2005: 36; Antunes 1999: 35; Silva f.n.], which can also be used as a suffix ([Araújo 2000: 22]). Phonology: /tik/.</t>
    </r>
  </si>
  <si>
    <r>
      <t>Pickering 1961 (</t>
    </r>
    <r>
      <rPr>
        <i/>
        <sz val="11"/>
        <color indexed="8"/>
        <rFont val="Starling Serif"/>
        <family val="1"/>
      </rPr>
      <t>kˈaniako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kahnakˈɔ</t>
    </r>
    <r>
      <rPr>
        <sz val="11"/>
        <color indexed="8"/>
        <rFont val="Starling Serif"/>
        <family val="1"/>
      </rPr>
      <t>); Scheibe 1957 ({kahnãkó}).</t>
    </r>
  </si>
  <si>
    <r>
      <t xml:space="preserve">Campos 2009: 75; Antunes 1999: 37 (as </t>
    </r>
    <r>
      <rPr>
        <i/>
        <sz val="11"/>
        <color indexed="8"/>
        <rFont val="Starling Serif"/>
        <family val="1"/>
      </rPr>
      <t>ɕuhɪ</t>
    </r>
    <r>
      <rPr>
        <sz val="11"/>
        <color indexed="8"/>
        <rFont val="Starling Serif"/>
        <family val="1"/>
      </rPr>
      <t xml:space="preserve"> {xohix} 'all / many'); Silva f.n. Polysemy: 'many / to abound / to be numerous / PL'. In [Popovich &amp; Popovich 2005: 48], the root is attested as </t>
    </r>
    <r>
      <rPr>
        <i/>
        <sz val="11"/>
        <color indexed="8"/>
        <rFont val="Starling Serif"/>
        <family val="1"/>
      </rPr>
      <t>ɕuhɪ</t>
    </r>
    <r>
      <rPr>
        <sz val="11"/>
        <color indexed="8"/>
        <rFont val="Starling Serif"/>
        <family val="1"/>
      </rPr>
      <t xml:space="preserve"> {xohix} with the meanings 'all / ten'. According to Silva [f.n.], used predominantly by young speaker, whereas older speakers prefer </t>
    </r>
    <r>
      <rPr>
        <i/>
        <sz val="11"/>
        <color indexed="8"/>
        <rFont val="Starling Serif"/>
        <family val="1"/>
      </rPr>
      <t>pɨdä-hoɨk</t>
    </r>
    <r>
      <rPr>
        <sz val="11"/>
        <color indexed="8"/>
        <rFont val="Starling Serif"/>
        <family val="1"/>
      </rPr>
      <t xml:space="preserve"> {punethok} [Popovich &amp; Popovich 2005: 37; Campos 2009: 39 (</t>
    </r>
    <r>
      <rPr>
        <i/>
        <sz val="11"/>
        <color indexed="8"/>
        <rFont val="Starling Serif"/>
        <family val="1"/>
      </rPr>
      <t>pudä-hoɨk</t>
    </r>
    <r>
      <rPr>
        <sz val="11"/>
        <color indexed="8"/>
        <rFont val="Starling Serif"/>
        <family val="1"/>
      </rPr>
      <t xml:space="preserve"> {ponethok}); Antunes 1999: 31; Gudschinsky, Popovich &amp; Popovich 1970: 80], which is apparently itself a negation of unattested </t>
    </r>
    <r>
      <rPr>
        <i/>
        <sz val="11"/>
        <color indexed="8"/>
        <rFont val="Starling Serif"/>
        <family val="1"/>
      </rPr>
      <t>*pɨdä</t>
    </r>
    <r>
      <rPr>
        <sz val="11"/>
        <color indexed="8"/>
        <rFont val="Starling Serif"/>
        <family val="1"/>
      </rPr>
      <t xml:space="preserve"> {*punet}, a probable borrowing (as suggested by the segment </t>
    </r>
    <r>
      <rPr>
        <i/>
        <sz val="11"/>
        <color indexed="8"/>
        <rFont val="Starling Serif"/>
        <family val="1"/>
      </rPr>
      <t>d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>tãɤm-nãɨŋ</t>
    </r>
    <r>
      <rPr>
        <sz val="11"/>
        <color indexed="8"/>
        <rFont val="Starling Serif"/>
        <family val="1"/>
      </rPr>
      <t xml:space="preserve"> {tãmnãg}, translated as 'muito' ('many', 'much' or 'very') in [Antunes 1999: 32] but as 'overripe / spoiled' in [Popovich &amp; Popovich 2005: 40]. Phonology: /cuhi/.</t>
    </r>
  </si>
  <si>
    <r>
      <t xml:space="preserve">Popovich &amp; Popovich 2005: 48, 55; Campos 2009: 80; Antunes 1999: 37, 39; Araújo 2000: 76; Silva 2014: 111; Gudschinsky, Popovich &amp; Popovich 1970: 83. Polysemy: 'meat / muscle / body' (for </t>
    </r>
    <r>
      <rPr>
        <i/>
        <sz val="11"/>
        <color indexed="8"/>
        <rFont val="Starling Serif"/>
        <family val="1"/>
      </rPr>
      <t>ɲĩ</t>
    </r>
    <r>
      <rPr>
        <sz val="11"/>
        <color indexed="8"/>
        <rFont val="Starling Serif"/>
        <family val="1"/>
      </rPr>
      <t xml:space="preserve"> {yĩn} only). Phonology: /ɲĩt/.</t>
    </r>
  </si>
  <si>
    <r>
      <t>Bahetá 1982 (</t>
    </r>
    <r>
      <rPr>
        <i/>
        <sz val="11"/>
        <color indexed="8"/>
        <rFont val="Starling Serif"/>
        <family val="1"/>
      </rPr>
      <t>ču=ˈiŋ</t>
    </r>
    <r>
      <rPr>
        <sz val="11"/>
        <color indexed="8"/>
        <rFont val="Starling Serif"/>
        <family val="1"/>
      </rPr>
      <t>).</t>
    </r>
  </si>
  <si>
    <r>
      <t xml:space="preserve">Popovich &amp; Popovich 2005: 24; Araújo 2000: 22. Literally 'celestial.body-female'. Cf. </t>
    </r>
    <r>
      <rPr>
        <i/>
        <sz val="11"/>
        <color indexed="8"/>
        <rFont val="Starling Serif"/>
        <family val="1"/>
      </rPr>
      <t>mãɲʊ-(hä)-ʔãdɘɨk</t>
    </r>
    <r>
      <rPr>
        <sz val="11"/>
        <color indexed="8"/>
        <rFont val="Starling Serif"/>
        <family val="1"/>
      </rPr>
      <t xml:space="preserve"> {mãyõn(hex) ãnuk} 'full moon' (lit. 'celestial.body(-female)-round'), </t>
    </r>
    <r>
      <rPr>
        <i/>
        <sz val="11"/>
        <color indexed="8"/>
        <rFont val="Starling Serif"/>
        <family val="1"/>
      </rPr>
      <t xml:space="preserve">mãɲʊ-ɕäkaʔ </t>
    </r>
    <r>
      <rPr>
        <sz val="11"/>
        <color indexed="8"/>
        <rFont val="Starling Serif"/>
        <family val="1"/>
      </rPr>
      <t xml:space="preserve">{mãyõn xexka} 'half moon' (lit. 'celestial.body-big'), </t>
    </r>
    <r>
      <rPr>
        <i/>
        <sz val="11"/>
        <color indexed="8"/>
        <rFont val="Starling Serif"/>
        <family val="1"/>
      </rPr>
      <t xml:space="preserve">mãɲʊ-kuhu-hnãɨŋ </t>
    </r>
    <r>
      <rPr>
        <sz val="11"/>
        <color indexed="8"/>
        <rFont val="Starling Serif"/>
        <family val="1"/>
      </rPr>
      <t>{mãyõn kohonãg} 'new moon' (lit. 'celestial.body-finish.off-DIM') [Popovich &amp; Popovich 2005: 2, 24]. Phonology: /mãɲũt-hek/ or /mãɲũt-hec/.</t>
    </r>
  </si>
  <si>
    <r>
      <t>Scheibe 1957 ({maɲutiá}). Translated as 'star' in [Bahetá 1982] (</t>
    </r>
    <r>
      <rPr>
        <i/>
        <sz val="11"/>
        <color indexed="8"/>
        <rFont val="Starling Serif"/>
        <family val="1"/>
      </rPr>
      <t>maŋu-čiˈa</t>
    </r>
    <r>
      <rPr>
        <sz val="11"/>
        <color indexed="8"/>
        <rFont val="Starling Serif"/>
        <family val="1"/>
      </rPr>
      <t xml:space="preserve">), where </t>
    </r>
    <r>
      <rPr>
        <i/>
        <sz val="11"/>
        <color indexed="8"/>
        <rFont val="Starling Serif"/>
        <family val="1"/>
      </rPr>
      <t>aŋɔhˈɔ</t>
    </r>
    <r>
      <rPr>
        <sz val="11"/>
        <color indexed="8"/>
        <rFont val="Starling Serif"/>
        <family val="1"/>
      </rPr>
      <t xml:space="preserve"> without any known etymology is quoted in the meaning 'moon'. However, if </t>
    </r>
    <r>
      <rPr>
        <i/>
        <sz val="11"/>
        <color indexed="8"/>
        <rFont val="Starling Serif"/>
        <family val="1"/>
      </rPr>
      <t>-čia</t>
    </r>
    <r>
      <rPr>
        <sz val="11"/>
        <color indexed="8"/>
        <rFont val="Starling Serif"/>
        <family val="1"/>
      </rPr>
      <t xml:space="preserve"> is indeed a feminine suffix (cf. 'woman'), Scheibeʼs gloss is more compatible with Maxakalí cosmology than the one found in [Bahetá 1982]. The root </t>
    </r>
    <r>
      <rPr>
        <i/>
        <sz val="11"/>
        <color indexed="8"/>
        <rFont val="Starling Serif"/>
        <family val="1"/>
      </rPr>
      <t>mʌŋũ-</t>
    </r>
    <r>
      <rPr>
        <sz val="11"/>
        <color indexed="8"/>
        <rFont val="Starling Serif"/>
        <family val="1"/>
      </rPr>
      <t xml:space="preserve"> is a general root for celestial bodies.</t>
    </r>
  </si>
  <si>
    <r>
      <t xml:space="preserve">Popovich &amp; Popovich 2005: 54; Campos 2009: 140; Antunes 1999: 39. Polysemy: 'steep hill / mountain'. Cf. </t>
    </r>
    <r>
      <rPr>
        <i/>
        <sz val="11"/>
        <color indexed="8"/>
        <rFont val="Starling Serif"/>
        <family val="1"/>
      </rPr>
      <t>mĩkɑ-ɕäkaʔ</t>
    </r>
    <r>
      <rPr>
        <sz val="11"/>
        <color indexed="8"/>
        <rFont val="Starling Serif"/>
        <family val="1"/>
      </rPr>
      <t xml:space="preserve"> {mĩkax xexka} (literally 'big stone'), translated as 'mountain' in [Antunes 1999: 39] but as 'machete' in [Popovich &amp; Popovich 2005: 25]. Even though both can be used in the meaning 'mountain', we leave only the morphologically simple item in the main list. Phonology: /ɲĩktik/, /ɲĩktic/, /ɲĩctik/ or /ɲĩctic/.</t>
    </r>
  </si>
  <si>
    <r>
      <t xml:space="preserve">Popovich &amp; Popovich 2005: 56. Literally 'speak-hole'. Sometimes attested as </t>
    </r>
    <r>
      <rPr>
        <i/>
        <sz val="11"/>
        <color indexed="8"/>
        <rFont val="Starling Serif"/>
        <family val="1"/>
      </rPr>
      <t>ɲĩ-kʊ</t>
    </r>
    <r>
      <rPr>
        <sz val="11"/>
        <color indexed="8"/>
        <rFont val="Starling Serif"/>
        <family val="1"/>
      </rPr>
      <t xml:space="preserve"> {yĩkox} [Popovich &amp; Popovich 2005: 65, 71, 72; Campos 2009: 291; Antunes 1999: 36]. Phonology: /ɲĩk-kuc/ (the velar coda in /ɲĩk/ 'to speak' is evident in the causative </t>
    </r>
    <r>
      <rPr>
        <i/>
        <sz val="11"/>
        <color indexed="8"/>
        <rFont val="Starling Serif"/>
        <family val="1"/>
      </rPr>
      <t>ɲŋ-ãhãʔ</t>
    </r>
    <r>
      <rPr>
        <sz val="11"/>
        <color indexed="8"/>
        <rFont val="Starling Serif"/>
        <family val="1"/>
      </rPr>
      <t xml:space="preserve"> {yĩgãhã} [Antunes 1999: 39; Araújo 2000: 119]).</t>
    </r>
  </si>
  <si>
    <r>
      <t>Pickering 1961 (</t>
    </r>
    <r>
      <rPr>
        <i/>
        <sz val="11"/>
        <color indexed="8"/>
        <rFont val="Starling Serif"/>
        <family val="1"/>
      </rPr>
      <t>ʌ=takˈa-ˈo</t>
    </r>
    <r>
      <rPr>
        <sz val="11"/>
        <color indexed="8"/>
        <rFont val="Starling Serif"/>
        <family val="1"/>
      </rPr>
      <t xml:space="preserve">). Bahetá [1982] quotes another root with no known external parallels: </t>
    </r>
    <r>
      <rPr>
        <i/>
        <sz val="11"/>
        <color indexed="8"/>
        <rFont val="Starling Serif"/>
        <family val="1"/>
      </rPr>
      <t>aŋ=tˈa</t>
    </r>
    <r>
      <rPr>
        <sz val="11"/>
        <color indexed="8"/>
        <rFont val="Starling Serif"/>
        <family val="1"/>
      </rPr>
      <t>.</t>
    </r>
  </si>
  <si>
    <r>
      <t xml:space="preserve">Popovich &amp; Popovich 2005: 3, 52; Campos 2009: 78, 149; Antunes 1999: 21, 38. A nominalization of </t>
    </r>
    <r>
      <rPr>
        <i/>
        <sz val="11"/>
        <color indexed="8"/>
        <rFont val="Starling Serif"/>
        <family val="1"/>
      </rPr>
      <t>ɕɨ=ɕä / =ʔã=ɕä</t>
    </r>
    <r>
      <rPr>
        <sz val="11"/>
        <color indexed="8"/>
        <rFont val="Starling Serif"/>
        <family val="1"/>
      </rPr>
      <t xml:space="preserve"> {xuxet / =ãxet} 'to call'. Phonology: /cɨ=cet-ac/ / /=A=cet-ac/.</t>
    </r>
  </si>
  <si>
    <r>
      <t xml:space="preserve">Popovich &amp; Popovich 2005: 50; Gudschinsky, Popovich &amp; Popovich 1970: 86. The meaning of individual morphemes is unclear, except </t>
    </r>
    <r>
      <rPr>
        <i/>
        <sz val="11"/>
        <color indexed="8"/>
        <rFont val="Starling Serif"/>
        <family val="1"/>
      </rPr>
      <t>-kɨɤp</t>
    </r>
    <r>
      <rPr>
        <sz val="11"/>
        <color indexed="8"/>
        <rFont val="Starling Serif"/>
        <family val="1"/>
      </rPr>
      <t xml:space="preserve"> {-kup} 'long object'; the proposed morphemic division is motivated by the disagreement in nasality. Phonology: /cɨk=nĩ-kɨp/.</t>
    </r>
  </si>
  <si>
    <r>
      <t>Pickering 1961 (</t>
    </r>
    <r>
      <rPr>
        <i/>
        <sz val="11"/>
        <color indexed="8"/>
        <rFont val="Starling Serif"/>
        <family val="1"/>
      </rPr>
      <t>ʌ=čˈipa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a=čipˈa</t>
    </r>
    <r>
      <rPr>
        <sz val="11"/>
        <color indexed="8"/>
        <rFont val="Starling Serif"/>
        <family val="1"/>
      </rPr>
      <t xml:space="preserve">). Cf. </t>
    </r>
    <r>
      <rPr>
        <i/>
        <sz val="11"/>
        <color indexed="8"/>
        <rFont val="Starling Serif"/>
        <family val="1"/>
      </rPr>
      <t>čˈípà-kū</t>
    </r>
    <r>
      <rPr>
        <sz val="11"/>
        <color indexed="8"/>
        <rFont val="Starling Serif"/>
        <family val="1"/>
      </rPr>
      <t xml:space="preserve"> 'the neck is long' [Pickering 1961].</t>
    </r>
  </si>
  <si>
    <r>
      <t xml:space="preserve">Popovich &amp; Popovich 2005: 1; Campos 2009: 111; Antunes 1999: 21. Polysemy: 'night / darkness'. A nominalization of </t>
    </r>
    <r>
      <rPr>
        <i/>
        <sz val="11"/>
        <color indexed="8"/>
        <rFont val="Starling Serif"/>
        <family val="1"/>
      </rPr>
      <t>mnɪ</t>
    </r>
    <r>
      <rPr>
        <sz val="11"/>
        <color indexed="8"/>
        <rFont val="Starling Serif"/>
        <family val="1"/>
      </rPr>
      <t></t>
    </r>
    <r>
      <rPr>
        <i/>
        <sz val="11"/>
        <color indexed="8"/>
        <rFont val="Starling Serif"/>
        <family val="1"/>
      </rPr>
      <t xml:space="preserve"> {mũnĩy} 'black'. Phonology: /ãp=pnĩk/ or /ãp=pnĩc/.</t>
    </r>
  </si>
  <si>
    <r>
      <t>Bahetá 1982 (</t>
    </r>
    <r>
      <rPr>
        <i/>
        <sz val="11"/>
        <color indexed="8"/>
        <rFont val="Starling Serif"/>
        <family val="1"/>
      </rPr>
      <t>ha=gˈĩ</t>
    </r>
    <r>
      <rPr>
        <sz val="11"/>
        <color indexed="8"/>
        <rFont val="Starling Serif"/>
        <family val="1"/>
      </rPr>
      <t>).</t>
    </r>
  </si>
  <si>
    <r>
      <t>Pickering 1961 (</t>
    </r>
    <r>
      <rPr>
        <i/>
        <sz val="11"/>
        <color indexed="8"/>
        <rFont val="Starling Serif"/>
        <family val="1"/>
      </rPr>
      <t>ʌ=čˈihĩ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a=čihˈĩ</t>
    </r>
    <r>
      <rPr>
        <sz val="11"/>
        <color indexed="8"/>
        <rFont val="Starling Serif"/>
        <family val="1"/>
      </rPr>
      <t>).</t>
    </r>
  </si>
  <si>
    <r>
      <t xml:space="preserve">Popovich &amp; Popovich 2005: 1, 57; Campos 2009: 128. The first part of this circumfix occurs immediatly before an inactive verb or before the A argument of an active verb. The last past always follows the verb immediately. Distinct from </t>
    </r>
    <r>
      <rPr>
        <i/>
        <sz val="11"/>
        <color indexed="8"/>
        <rFont val="Starling Serif"/>
        <family val="1"/>
      </rPr>
      <t>=hoɨk</t>
    </r>
    <r>
      <rPr>
        <sz val="11"/>
        <color indexed="8"/>
        <rFont val="Starling Serif"/>
        <family val="1"/>
      </rPr>
      <t xml:space="preserve"> {=hok} (existential negation, prohibitive, caritive) [Popovich &amp; Popovich 2005: 11; Campos 2009: 127]; </t>
    </r>
    <r>
      <rPr>
        <i/>
        <sz val="11"/>
        <color indexed="8"/>
        <rFont val="Starling Serif"/>
        <family val="1"/>
      </rPr>
      <t>ʔãɤm</t>
    </r>
    <r>
      <rPr>
        <sz val="11"/>
        <color indexed="8"/>
        <rFont val="Starling Serif"/>
        <family val="1"/>
      </rPr>
      <t>-</t>
    </r>
    <r>
      <rPr>
        <i/>
        <sz val="11"/>
        <color indexed="8"/>
        <rFont val="Starling Serif"/>
        <family val="1"/>
      </rPr>
      <t xml:space="preserve">hoɨk </t>
    </r>
    <r>
      <rPr>
        <sz val="11"/>
        <color indexed="8"/>
        <rFont val="Starling Serif"/>
        <family val="1"/>
      </rPr>
      <t xml:space="preserve">{ãmhok} 'no' [Popovich &amp; Popovich 2005: 1; Antunes 1999: 21], </t>
    </r>
    <r>
      <rPr>
        <i/>
        <sz val="11"/>
        <color indexed="8"/>
        <rFont val="Starling Serif"/>
        <family val="1"/>
      </rPr>
      <t>kaʔ</t>
    </r>
    <r>
      <rPr>
        <sz val="11"/>
        <color indexed="8"/>
        <rFont val="Starling Serif"/>
        <family val="1"/>
      </rPr>
      <t xml:space="preserve"> {ka} (prohibitive) [Popovich &amp; Popovich 2005: 13; Campos 2009: 127]. Phonology: /a=...=a/.</t>
    </r>
  </si>
  <si>
    <r>
      <t xml:space="preserve">Popovich &amp; Popovich 2005: 39; Antunes 1999: 32. Polysemy: 'one / only one'. Phonology: /pcet/. There is also a borrowing: </t>
    </r>
    <r>
      <rPr>
        <i/>
        <sz val="11"/>
        <color indexed="8"/>
        <rFont val="Starling Serif"/>
        <family val="1"/>
      </rPr>
      <t>ʔũɤm ~ ʔũ</t>
    </r>
    <r>
      <rPr>
        <sz val="11"/>
        <color indexed="8"/>
        <rFont val="Starling Serif"/>
        <family val="1"/>
      </rPr>
      <t xml:space="preserve"> {õm ~ õ} [Antunes 1999: 19; Silva f.n.] (&lt; Portuguese </t>
    </r>
    <r>
      <rPr>
        <i/>
        <sz val="11"/>
        <color indexed="8"/>
        <rFont val="Starling Serif"/>
        <family val="1"/>
      </rPr>
      <t>ũ</t>
    </r>
    <r>
      <rPr>
        <sz val="11"/>
        <color indexed="8"/>
        <rFont val="Starling Serif"/>
        <family val="1"/>
      </rPr>
      <t xml:space="preserve"> {um}; attested as {ũm ~ ũ} in [Popovich &amp; Popovich 2005: 44]), which is mainly used in constructions involving Portuguese borrowings.</t>
    </r>
  </si>
  <si>
    <r>
      <t>Bahetá 1982 (</t>
    </r>
    <r>
      <rPr>
        <i/>
        <sz val="11"/>
        <color indexed="8"/>
        <rFont val="Starling Serif"/>
        <family val="1"/>
      </rPr>
      <t>abkahˈə</t>
    </r>
    <r>
      <rPr>
        <sz val="11"/>
        <color indexed="8"/>
        <rFont val="Starling Serif"/>
        <family val="1"/>
      </rPr>
      <t>).</t>
    </r>
  </si>
  <si>
    <r>
      <t>Pickering 1961 (</t>
    </r>
    <r>
      <rPr>
        <i/>
        <sz val="11"/>
        <color indexed="8"/>
        <rFont val="Starling Serif"/>
        <family val="1"/>
      </rPr>
      <t>kˈɛhɛ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kɛhˈɛ</t>
    </r>
    <r>
      <rPr>
        <sz val="11"/>
        <color indexed="8"/>
        <rFont val="Starling Serif"/>
        <family val="1"/>
      </rPr>
      <t>).</t>
    </r>
  </si>
  <si>
    <r>
      <t xml:space="preserve">Popovich &amp; Popovich 2005: 37; Campos 2009: 270; Araújo 2000: 120; Antunes 1999: 31. Polysemy: 'road / way / trail'. Cf. also </t>
    </r>
    <r>
      <rPr>
        <i/>
        <sz val="11"/>
        <color indexed="8"/>
        <rFont val="Starling Serif"/>
        <family val="1"/>
      </rPr>
      <t>hudä</t>
    </r>
    <r>
      <rPr>
        <sz val="11"/>
        <color indexed="8"/>
        <rFont val="Starling Serif"/>
        <family val="1"/>
      </rPr>
      <t xml:space="preserve"> {honex} 'road / highway' [Popovich &amp; Popovich 2005: 11]; </t>
    </r>
    <r>
      <rPr>
        <i/>
        <sz val="11"/>
        <color indexed="8"/>
        <rFont val="Starling Serif"/>
        <family val="1"/>
      </rPr>
      <t xml:space="preserve">mõ-ɨŋ-ʔɑ ~ mũ-ʔɑ </t>
    </r>
    <r>
      <rPr>
        <sz val="11"/>
        <color indexed="8"/>
        <rFont val="Starling Serif"/>
        <family val="1"/>
      </rPr>
      <t xml:space="preserve">{mõgʼax ~ mõax} [Antunes 1999: 28, 35] (a nominalization of </t>
    </r>
    <r>
      <rPr>
        <i/>
        <sz val="11"/>
        <color indexed="8"/>
        <rFont val="Starling Serif"/>
        <family val="1"/>
      </rPr>
      <t>mõ-ɨŋ</t>
    </r>
    <r>
      <rPr>
        <sz val="11"/>
        <color indexed="8"/>
        <rFont val="Starling Serif"/>
        <family val="1"/>
      </rPr>
      <t xml:space="preserve"> {mõg} 'to go'). Phonology: /ptat/.</t>
    </r>
  </si>
  <si>
    <r>
      <t>Pickering 1961 (</t>
    </r>
    <r>
      <rPr>
        <i/>
        <sz val="11"/>
        <color indexed="8"/>
        <rFont val="Starling Serif"/>
        <family val="1"/>
      </rPr>
      <t>ʌm=bʷaʔo</t>
    </r>
    <r>
      <rPr>
        <sz val="11"/>
        <color indexed="8"/>
        <rFont val="Starling Serif"/>
        <family val="1"/>
      </rPr>
      <t>).</t>
    </r>
  </si>
  <si>
    <r>
      <t>Popovich &amp; Popovich 2005: 2 (</t>
    </r>
    <r>
      <rPr>
        <i/>
        <sz val="11"/>
        <color indexed="8"/>
        <rFont val="Starling Serif"/>
        <family val="1"/>
      </rPr>
      <t>ʔã=dɘɨk</t>
    </r>
    <r>
      <rPr>
        <sz val="11"/>
        <color indexed="8"/>
        <rFont val="Starling Serif"/>
        <family val="1"/>
      </rPr>
      <t xml:space="preserve"> {ãnuk}); Campos 2009: 287 (</t>
    </r>
    <r>
      <rPr>
        <i/>
        <sz val="11"/>
        <color indexed="8"/>
        <rFont val="Starling Serif"/>
        <family val="1"/>
      </rPr>
      <t>dɘɨk</t>
    </r>
    <r>
      <rPr>
        <sz val="11"/>
        <color indexed="8"/>
        <rFont val="Starling Serif"/>
        <family val="1"/>
      </rPr>
      <t xml:space="preserve"> {nuk}). Cf. </t>
    </r>
    <r>
      <rPr>
        <i/>
        <sz val="11"/>
        <color indexed="8"/>
        <rFont val="Starling Serif"/>
        <family val="1"/>
      </rPr>
      <t xml:space="preserve">mõ=ɨktʊ (mõɨk-tʊ?) </t>
    </r>
    <r>
      <rPr>
        <sz val="11"/>
        <color indexed="8"/>
        <rFont val="Starling Serif"/>
        <family val="1"/>
      </rPr>
      <t xml:space="preserve">{mõktox} 'oblong round' [Popovich &amp; Popovich 2005: 26]. Treated as a borrowing because of the segment </t>
    </r>
    <r>
      <rPr>
        <i/>
        <sz val="11"/>
        <color indexed="8"/>
        <rFont val="Starling Serif"/>
        <family val="1"/>
      </rPr>
      <t>d</t>
    </r>
    <r>
      <rPr>
        <sz val="11"/>
        <color indexed="8"/>
        <rFont val="Starling Serif"/>
        <family val="1"/>
      </rPr>
      <t>. Phonology: /dɨk/, /A=dɨk/.</t>
    </r>
  </si>
  <si>
    <r>
      <t xml:space="preserve">Popovich &amp; Popovich 2005: 2; Antunes 1999: 21. Treated as a borrowing because of the segment 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>. Phonology: /amut/.</t>
    </r>
  </si>
  <si>
    <r>
      <t xml:space="preserve">Popovich &amp; Popovich 2005: 1, 8; Campos 2009: 31, 86; Antunes 1999: 38. Polysemy: 'to say / to tell / to talk about'. When no object is found, occurs with a prefix: </t>
    </r>
    <r>
      <rPr>
        <i/>
        <sz val="11"/>
        <color indexed="8"/>
        <rFont val="Starling Serif"/>
        <family val="1"/>
      </rPr>
      <t>hãɤm=ʔã=ɨktɨ</t>
    </r>
    <r>
      <rPr>
        <sz val="11"/>
        <color indexed="8"/>
        <rFont val="Starling Serif"/>
        <family val="1"/>
      </rPr>
      <t xml:space="preserve"> {hãmʼãktux} 'to speak' [Popovich &amp; Popovich 2005: 7, 32; Campos 2009: 137]. Distinct from </t>
    </r>
    <r>
      <rPr>
        <i/>
        <sz val="11"/>
        <color indexed="8"/>
        <rFont val="Starling Serif"/>
        <family val="1"/>
      </rPr>
      <t>ɲɪ</t>
    </r>
    <r>
      <rPr>
        <sz val="11"/>
        <color indexed="8"/>
        <rFont val="Starling Serif"/>
        <family val="1"/>
      </rPr>
      <t xml:space="preserve"> {yĩy} 'to speak' [Popovich &amp; Popovich 2005: 56; Campos 2009: 80; Antunes 1999: 39 (only causative)]. Phonology: /cɨ=ktɨc/ / /A=ktɨc/.</t>
    </r>
  </si>
  <si>
    <r>
      <t xml:space="preserve">Popovich &amp; Popovich 2005: 35; Campos 2009: 268; Araújo 2000: 119 (attested as </t>
    </r>
    <r>
      <rPr>
        <i/>
        <sz val="11"/>
        <color indexed="8"/>
        <rFont val="Starling Serif"/>
        <family val="1"/>
      </rPr>
      <t>pɛ-nãhãɨŋ</t>
    </r>
    <r>
      <rPr>
        <sz val="11"/>
        <color indexed="8"/>
        <rFont val="Starling Serif"/>
        <family val="1"/>
      </rPr>
      <t xml:space="preserve"> {pe-nãhãg}, non-finite </t>
    </r>
    <r>
      <rPr>
        <i/>
        <sz val="11"/>
        <color indexed="8"/>
        <rFont val="Starling Serif"/>
        <family val="1"/>
      </rPr>
      <t>pɛ-nãɨŋ</t>
    </r>
    <r>
      <rPr>
        <sz val="11"/>
        <color indexed="8"/>
        <rFont val="Starling Serif"/>
        <family val="1"/>
      </rPr>
      <t xml:space="preserve"> {pe-nãg}). Short and non-finite: </t>
    </r>
    <r>
      <rPr>
        <i/>
        <sz val="11"/>
        <color indexed="8"/>
        <rFont val="Starling Serif"/>
        <family val="1"/>
      </rPr>
      <t>pɛ-nãʔ</t>
    </r>
    <r>
      <rPr>
        <sz val="11"/>
        <color indexed="8"/>
        <rFont val="Starling Serif"/>
        <family val="1"/>
      </rPr>
      <t xml:space="preserve"> {penã}. Polysemy: 'to see / to look / to desire sexually'. Apparently a causative from an unattested </t>
    </r>
    <r>
      <rPr>
        <i/>
        <sz val="11"/>
        <color indexed="8"/>
        <rFont val="Starling Serif"/>
        <family val="1"/>
      </rPr>
      <t>*pɛʔ</t>
    </r>
    <r>
      <rPr>
        <sz val="11"/>
        <color indexed="8"/>
        <rFont val="Starling Serif"/>
        <family val="1"/>
      </rPr>
      <t xml:space="preserve"> {*pe} or </t>
    </r>
    <r>
      <rPr>
        <i/>
        <sz val="11"/>
        <color indexed="8"/>
        <rFont val="Starling Serif"/>
        <family val="1"/>
      </rPr>
      <t>*pä</t>
    </r>
    <r>
      <rPr>
        <sz val="11"/>
        <color indexed="8"/>
        <rFont val="Starling Serif"/>
        <family val="1"/>
      </rPr>
      <t xml:space="preserve"> {*pet}. Phonology: /pe-nã/ or /pet-nã/.</t>
    </r>
  </si>
  <si>
    <r>
      <t xml:space="preserve">Popovich &amp; Popovich 2005: 9, 45, 46; Campos 2009: 76; Antunes 1999: 36. Polysemy: 'stone / seed / bead / necklace / headband / any round object' (only for </t>
    </r>
    <r>
      <rPr>
        <i/>
        <sz val="11"/>
        <color indexed="8"/>
        <rFont val="Starling Serif"/>
        <family val="1"/>
      </rPr>
      <t xml:space="preserve">ɕaɤp </t>
    </r>
    <r>
      <rPr>
        <sz val="11"/>
        <color indexed="8"/>
        <rFont val="Starling Serif"/>
        <family val="1"/>
      </rPr>
      <t>{xap}). Phonology: /cap ~ hãp=cup=cap/.</t>
    </r>
  </si>
  <si>
    <r>
      <t>Pickering 1961 (</t>
    </r>
    <r>
      <rPr>
        <i/>
        <sz val="11"/>
        <color indexed="8"/>
        <rFont val="Starling Serif"/>
        <family val="1"/>
      </rPr>
      <t>mĩ=ka-hˈab</t>
    </r>
    <r>
      <rPr>
        <sz val="11"/>
        <color indexed="8"/>
        <rFont val="Starling Serif"/>
        <family val="1"/>
      </rPr>
      <t xml:space="preserve"> 'seed'; </t>
    </r>
    <r>
      <rPr>
        <i/>
        <sz val="11"/>
        <color indexed="8"/>
        <rFont val="Starling Serif"/>
        <family val="1"/>
      </rPr>
      <t>mˈi=ka-hab</t>
    </r>
    <r>
      <rPr>
        <sz val="11"/>
        <color indexed="8"/>
        <rFont val="Starling Serif"/>
        <family val="1"/>
      </rPr>
      <t xml:space="preserve"> 'ground'). Polysemy: 'seed / ground'. In [Bahetá 1982 (</t>
    </r>
    <r>
      <rPr>
        <i/>
        <sz val="11"/>
        <color indexed="8"/>
        <rFont val="Starling Serif"/>
        <family val="1"/>
      </rPr>
      <t>mi=ka-hˈab</t>
    </r>
    <r>
      <rPr>
        <sz val="11"/>
        <color indexed="8"/>
        <rFont val="Starling Serif"/>
        <family val="1"/>
      </rPr>
      <t>)], only the meaning 'ground' is attested.</t>
    </r>
  </si>
  <si>
    <r>
      <t>ɲɤm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>{yũm}</t>
    </r>
  </si>
  <si>
    <r>
      <t xml:space="preserve">Popovich &amp; Popovich 2005: 57; Campos 2009: 117; Antunes 1999: 39. Non-finite: </t>
    </r>
    <r>
      <rPr>
        <i/>
        <sz val="11"/>
        <color indexed="8"/>
        <rFont val="Starling Serif"/>
        <family val="1"/>
      </rPr>
      <t xml:space="preserve">ɲhɤm </t>
    </r>
    <r>
      <rPr>
        <sz val="11"/>
        <color indexed="8"/>
        <rFont val="Starling Serif"/>
        <family val="1"/>
      </rPr>
      <t xml:space="preserve">{yũhũm}. Polysemy: 'to sit.SG / to squat.SG / to be located.SG'. Plural: </t>
    </r>
    <r>
      <rPr>
        <i/>
        <sz val="11"/>
        <color indexed="8"/>
        <rFont val="Starling Serif"/>
        <family val="1"/>
      </rPr>
      <t xml:space="preserve">mãɤm </t>
    </r>
    <r>
      <rPr>
        <sz val="11"/>
        <color indexed="8"/>
        <rFont val="Starling Serif"/>
        <family val="1"/>
      </rPr>
      <t xml:space="preserve">{mãm} (non-finite </t>
    </r>
    <r>
      <rPr>
        <i/>
        <sz val="11"/>
        <color indexed="8"/>
        <rFont val="Starling Serif"/>
        <family val="1"/>
      </rPr>
      <t xml:space="preserve">mãhãɤm </t>
    </r>
    <r>
      <rPr>
        <sz val="11"/>
        <color indexed="8"/>
        <rFont val="Starling Serif"/>
        <family val="1"/>
      </rPr>
      <t>{mãhãm}) [Popovich &amp; Popovich 2005: 22; Campos 2009: 117; Antunes 1999: 35]. Phonology: /ɲp/.</t>
    </r>
  </si>
  <si>
    <r>
      <t>Pickering 1961 (</t>
    </r>
    <r>
      <rPr>
        <i/>
        <sz val="11"/>
        <color indexed="8"/>
        <rFont val="Starling Serif"/>
        <family val="1"/>
      </rPr>
      <t>c̢ˈok=c̢adɪ</t>
    </r>
    <r>
      <rPr>
        <sz val="11"/>
        <color indexed="8"/>
        <rFont val="Starling Serif"/>
        <family val="1"/>
      </rPr>
      <t>).</t>
    </r>
  </si>
  <si>
    <r>
      <t>Bahetá 1982 (</t>
    </r>
    <r>
      <rPr>
        <i/>
        <sz val="11"/>
        <color indexed="8"/>
        <rFont val="Starling Serif"/>
        <family val="1"/>
      </rPr>
      <t>paaˈĩŋ</t>
    </r>
    <r>
      <rPr>
        <sz val="11"/>
        <color indexed="8"/>
        <rFont val="Starling Serif"/>
        <family val="1"/>
      </rPr>
      <t>). Polysemy: 'skin / leather'.</t>
    </r>
  </si>
  <si>
    <r>
      <t>Bahetá 1982 (</t>
    </r>
    <r>
      <rPr>
        <i/>
        <sz val="11"/>
        <color indexed="8"/>
        <rFont val="Starling Serif"/>
        <family val="1"/>
      </rPr>
      <t>kũidˈã</t>
    </r>
    <r>
      <rPr>
        <sz val="11"/>
        <color indexed="8"/>
        <rFont val="Starling Serif"/>
        <family val="1"/>
      </rPr>
      <t>).</t>
    </r>
  </si>
  <si>
    <r>
      <t xml:space="preserve">Popovich &amp; Popovich 2005: 26, 27, 29; Campos 2009: 126; Antunes 1999: 28; Araújo 2000: 24; Silva 2014: 114; Gudschinsky, Popovich &amp; Popovich 1970: 81; Silva f.n. Homophonous with </t>
    </r>
    <r>
      <rPr>
        <i/>
        <sz val="11"/>
        <color indexed="8"/>
        <rFont val="Starling Serif"/>
        <family val="1"/>
      </rPr>
      <t>mũʔ=ɲʊ</t>
    </r>
    <r>
      <rPr>
        <sz val="11"/>
        <color indexed="8"/>
        <rFont val="Starling Serif"/>
        <family val="1"/>
      </rPr>
      <t xml:space="preserve"> {mõ yõn} 'to throw' [Campos 2009: 50; Silva f.n.], where </t>
    </r>
    <r>
      <rPr>
        <i/>
        <sz val="11"/>
        <color indexed="8"/>
        <rFont val="Starling Serif"/>
        <family val="1"/>
      </rPr>
      <t>ɲ</t>
    </r>
    <r>
      <rPr>
        <sz val="11"/>
        <color indexed="8"/>
        <rFont val="Starling Serif"/>
        <family val="1"/>
      </rPr>
      <t xml:space="preserve"> {y} is part of the root and does not disappear in the imperative forms (finite </t>
    </r>
    <r>
      <rPr>
        <i/>
        <sz val="11"/>
        <color indexed="8"/>
        <rFont val="Starling Serif"/>
        <family val="1"/>
      </rPr>
      <t xml:space="preserve">mũ=ʔʊ </t>
    </r>
    <r>
      <rPr>
        <sz val="11"/>
        <color indexed="8"/>
        <rFont val="Starling Serif"/>
        <family val="1"/>
      </rPr>
      <t xml:space="preserve">{mõ õn}, non-finite </t>
    </r>
    <r>
      <rPr>
        <i/>
        <sz val="11"/>
        <color indexed="8"/>
        <rFont val="Starling Serif"/>
        <family val="1"/>
      </rPr>
      <t xml:space="preserve">mũ=hʊ </t>
    </r>
    <r>
      <rPr>
        <sz val="11"/>
        <color indexed="8"/>
        <rFont val="Starling Serif"/>
        <family val="1"/>
      </rPr>
      <t>{mõ hõn}). Phonology: /mũ=ɲ=ũt/.</t>
    </r>
  </si>
  <si>
    <r>
      <t>Pickering 1961 (</t>
    </r>
    <r>
      <rPr>
        <i/>
        <sz val="11"/>
        <color indexed="8"/>
        <rFont val="Starling Serif"/>
        <family val="1"/>
      </rPr>
      <t>ʌ=gˈum</t>
    </r>
    <r>
      <rPr>
        <sz val="11"/>
        <color indexed="8"/>
        <rFont val="Starling Serif"/>
        <family val="1"/>
      </rPr>
      <t>). Glossed as 'to lie' in [Bahetá 1982 (</t>
    </r>
    <r>
      <rPr>
        <i/>
        <sz val="11"/>
        <color indexed="8"/>
        <rFont val="Starling Serif"/>
        <family val="1"/>
      </rPr>
      <t>hã=gˈum</t>
    </r>
    <r>
      <rPr>
        <sz val="11"/>
        <color indexed="8"/>
        <rFont val="Starling Serif"/>
        <family val="1"/>
      </rPr>
      <t xml:space="preserve">)]; its Maxakalí cognate </t>
    </r>
    <r>
      <rPr>
        <i/>
        <sz val="11"/>
        <color indexed="8"/>
        <rFont val="Starling Serif"/>
        <family val="1"/>
      </rPr>
      <t>nũɤm</t>
    </r>
    <r>
      <rPr>
        <sz val="11"/>
        <color indexed="8"/>
        <rFont val="Starling Serif"/>
        <family val="1"/>
      </rPr>
      <t xml:space="preserve"> {nõm} means 'to lie.PL', which raises doubts on the actual meaning of this root.</t>
    </r>
  </si>
  <si>
    <r>
      <t>Popovich &amp; Popovich 2005: 21 ('very little'); Campos 2009: 148 (</t>
    </r>
    <r>
      <rPr>
        <i/>
        <sz val="11"/>
        <color indexed="8"/>
        <rFont val="Starling Serif"/>
        <family val="1"/>
      </rPr>
      <t xml:space="preserve">kɨtɪ-nãɨŋ </t>
    </r>
    <r>
      <rPr>
        <sz val="11"/>
        <color indexed="8"/>
        <rFont val="Starling Serif"/>
        <family val="1"/>
      </rPr>
      <t xml:space="preserve">{kutixnãg}); Antunes 1999: 26, 33; Silva f.n. Cf. </t>
    </r>
    <r>
      <rPr>
        <i/>
        <sz val="11"/>
        <color indexed="8"/>
        <rFont val="Starling Serif"/>
        <family val="1"/>
      </rPr>
      <t>tɪ-nãɨŋ</t>
    </r>
    <r>
      <rPr>
        <sz val="11"/>
        <color indexed="8"/>
        <rFont val="Starling Serif"/>
        <family val="1"/>
      </rPr>
      <t xml:space="preserve"> {tĩynãg} 'few'. More frequent than </t>
    </r>
    <r>
      <rPr>
        <i/>
        <sz val="11"/>
        <color indexed="8"/>
        <rFont val="Starling Serif"/>
        <family val="1"/>
      </rPr>
      <t xml:space="preserve">kɨtõɨŋ-nãɨŋ </t>
    </r>
    <r>
      <rPr>
        <sz val="11"/>
        <color indexed="8"/>
        <rFont val="Starling Serif"/>
        <family val="1"/>
      </rPr>
      <t xml:space="preserve">{kutõgnãg} 'small', </t>
    </r>
    <r>
      <rPr>
        <i/>
        <sz val="11"/>
        <color indexed="8"/>
        <rFont val="Starling Serif"/>
        <family val="1"/>
      </rPr>
      <t>tõɨŋ-nãɨŋ</t>
    </r>
    <r>
      <rPr>
        <sz val="11"/>
        <color indexed="8"/>
        <rFont val="Starling Serif"/>
        <family val="1"/>
      </rPr>
      <t xml:space="preserve"> {tõgnãg} 'few' [Popovich &amp; Popovich 2005: 21]. According to Silva [f.n.], </t>
    </r>
    <r>
      <rPr>
        <i/>
        <sz val="11"/>
        <color indexed="8"/>
        <rFont val="Starling Serif"/>
        <family val="1"/>
      </rPr>
      <t xml:space="preserve">kɨtõɨŋ-nãɨŋ </t>
    </r>
    <r>
      <rPr>
        <sz val="11"/>
        <color indexed="8"/>
        <rFont val="Starling Serif"/>
        <family val="1"/>
      </rPr>
      <t xml:space="preserve">{kutõgnãg} and </t>
    </r>
    <r>
      <rPr>
        <i/>
        <sz val="11"/>
        <color indexed="8"/>
        <rFont val="Starling Serif"/>
        <family val="1"/>
      </rPr>
      <t>kɨtɪ-nãɨŋ</t>
    </r>
    <r>
      <rPr>
        <sz val="11"/>
        <color indexed="8"/>
        <rFont val="Starling Serif"/>
        <family val="1"/>
      </rPr>
      <t xml:space="preserve"> {kutĩynãg} contrast in size, the former referring to somewhat bigger objects than the latter. Distinct from the diminutive suffix </t>
    </r>
    <r>
      <rPr>
        <i/>
        <sz val="11"/>
        <color indexed="8"/>
        <rFont val="Starling Serif"/>
        <family val="1"/>
      </rPr>
      <t>=nãɨŋ</t>
    </r>
    <r>
      <rPr>
        <sz val="11"/>
        <color indexed="8"/>
        <rFont val="Starling Serif"/>
        <family val="1"/>
      </rPr>
      <t xml:space="preserve"> {=nãg} [Campos 2009: 143; Araújo 2000: 47, 108; Gudschinsky, Popovich &amp; Popovich 1970: 81]. Phonology: /kɨtik-nãk/.</t>
    </r>
  </si>
  <si>
    <r>
      <t xml:space="preserve">Popovich &amp; Popovich 2005: 4, 5, 19; Campos 2009: 18. Polysemy: 'smoke / cloud / fog / to smoke'. Treated as a borrowing because of the segment </t>
    </r>
    <r>
      <rPr>
        <i/>
        <sz val="11"/>
        <color indexed="8"/>
        <rFont val="Starling Serif"/>
        <family val="1"/>
      </rPr>
      <t>g</t>
    </r>
    <r>
      <rPr>
        <sz val="11"/>
        <color indexed="8"/>
        <rFont val="Starling Serif"/>
        <family val="1"/>
      </rPr>
      <t>. Phonology: /gũc/.</t>
    </r>
  </si>
  <si>
    <r>
      <t>Pickering 1961 (</t>
    </r>
    <r>
      <rPr>
        <i/>
        <sz val="11"/>
        <color indexed="8"/>
        <rFont val="Starling Serif"/>
        <family val="1"/>
      </rPr>
      <t>ʔˈʊ=ʔʊi</t>
    </r>
    <r>
      <rPr>
        <sz val="11"/>
        <color indexed="8"/>
        <rFont val="Starling Serif"/>
        <family val="1"/>
      </rPr>
      <t>).</t>
    </r>
  </si>
  <si>
    <r>
      <t xml:space="preserve">Popovich &amp; Popovich 2005: 20. Glossed as 'to stand up'. Plural: </t>
    </r>
    <r>
      <rPr>
        <i/>
        <sz val="11"/>
        <color indexed="8"/>
        <rFont val="Starling Serif"/>
        <family val="1"/>
      </rPr>
      <t>knĩhãʔ-piɤp</t>
    </r>
    <r>
      <rPr>
        <sz val="11"/>
        <color indexed="8"/>
        <rFont val="Starling Serif"/>
        <family val="1"/>
      </rPr>
      <t xml:space="preserve"> {kũnĩhã pip}. Includes the verb </t>
    </r>
    <r>
      <rPr>
        <i/>
        <sz val="11"/>
        <color indexed="8"/>
        <rFont val="Starling Serif"/>
        <family val="1"/>
      </rPr>
      <t>ɕiɤp</t>
    </r>
    <r>
      <rPr>
        <sz val="11"/>
        <color indexed="8"/>
        <rFont val="Starling Serif"/>
        <family val="1"/>
      </rPr>
      <t xml:space="preserve"> {xip} (non-finite </t>
    </r>
    <r>
      <rPr>
        <i/>
        <sz val="11"/>
        <color indexed="8"/>
        <rFont val="Starling Serif"/>
        <family val="1"/>
      </rPr>
      <t>ɕihiɤp</t>
    </r>
    <r>
      <rPr>
        <sz val="11"/>
        <color indexed="8"/>
        <rFont val="Starling Serif"/>
        <family val="1"/>
      </rPr>
      <t xml:space="preserve"> {xihip}) 'to be located vertically.SG', plural </t>
    </r>
    <r>
      <rPr>
        <i/>
        <sz val="11"/>
        <color indexed="8"/>
        <rFont val="Starling Serif"/>
        <family val="1"/>
      </rPr>
      <t>piɤp</t>
    </r>
    <r>
      <rPr>
        <sz val="11"/>
        <color indexed="8"/>
        <rFont val="Starling Serif"/>
        <family val="1"/>
      </rPr>
      <t xml:space="preserve"> {pip} (non-finite </t>
    </r>
    <r>
      <rPr>
        <i/>
        <sz val="11"/>
        <color indexed="8"/>
        <rFont val="Starling Serif"/>
        <family val="1"/>
      </rPr>
      <t>pihiʔ</t>
    </r>
    <r>
      <rPr>
        <sz val="11"/>
        <color indexed="8"/>
        <rFont val="Starling Serif"/>
        <family val="1"/>
      </rPr>
      <t xml:space="preserve"> {pihi}). Distinct from </t>
    </r>
    <r>
      <rPr>
        <i/>
        <sz val="11"/>
        <color indexed="8"/>
        <rFont val="Starling Serif"/>
        <family val="1"/>
      </rPr>
      <t>ʓoɨk</t>
    </r>
    <r>
      <rPr>
        <sz val="11"/>
        <color indexed="8"/>
        <rFont val="Starling Serif"/>
        <family val="1"/>
      </rPr>
      <t xml:space="preserve"> {yok} 'to raise / to be straight / to straighten up' [Popovich &amp; Popovich 2005: 56; Antunes 1999: 22 (translated as 'levantar')]. Phonology: /knĩhã-cip/.</t>
    </r>
  </si>
  <si>
    <r>
      <t>Pickering 1961 (</t>
    </r>
    <r>
      <rPr>
        <i/>
        <sz val="11"/>
        <color indexed="8"/>
        <rFont val="Starling Serif"/>
        <family val="1"/>
      </rPr>
      <t>mʌŋgũ-hʌ</t>
    </r>
    <r>
      <rPr>
        <sz val="11"/>
        <color indexed="8"/>
        <rFont val="Starling Serif"/>
        <family val="1"/>
      </rPr>
      <t xml:space="preserve">); Scheibe 1957 ({maɲũhá}). Attested with a different suffix in [Bahetá 1982]: </t>
    </r>
    <r>
      <rPr>
        <i/>
        <sz val="11"/>
        <color indexed="8"/>
        <rFont val="Starling Serif"/>
        <family val="1"/>
      </rPr>
      <t>maŋu-čiˈa</t>
    </r>
    <r>
      <rPr>
        <sz val="11"/>
        <color indexed="8"/>
        <rFont val="Starling Serif"/>
        <family val="1"/>
      </rPr>
      <t>.</t>
    </r>
  </si>
  <si>
    <r>
      <t xml:space="preserve">Popovich &amp; Popovich 2005: 25; Silva 2014: 116; Gudschinsky, Popovich &amp; Popovich 1970: 78. Derived from </t>
    </r>
    <r>
      <rPr>
        <i/>
        <sz val="11"/>
        <color indexed="8"/>
        <rFont val="Starling Serif"/>
        <family val="1"/>
      </rPr>
      <t>mĩ=kɑ</t>
    </r>
    <r>
      <rPr>
        <sz val="11"/>
        <color indexed="8"/>
        <rFont val="Starling Serif"/>
        <family val="1"/>
      </rPr>
      <t xml:space="preserve"> {mĩkax} 'knife / rock / stone' [Popovich &amp; Popovich 2005: 24; Silva f.n.], attested in the compound </t>
    </r>
    <r>
      <rPr>
        <i/>
        <sz val="11"/>
        <color indexed="8"/>
        <rFont val="Starling Serif"/>
        <family val="1"/>
      </rPr>
      <t>mĩ=kɑ-ɕäkaʔ</t>
    </r>
    <r>
      <rPr>
        <sz val="11"/>
        <color indexed="8"/>
        <rFont val="Starling Serif"/>
        <family val="1"/>
      </rPr>
      <t xml:space="preserve"> {mĩkax xexka} 'mountain' (literally 'big stone') in [Antunes 1999: 39], and </t>
    </r>
    <r>
      <rPr>
        <i/>
        <sz val="11"/>
        <color indexed="8"/>
        <rFont val="Starling Serif"/>
        <family val="1"/>
      </rPr>
      <t>ɕahaɤp / ɕaɤp</t>
    </r>
    <r>
      <rPr>
        <sz val="11"/>
        <color indexed="8"/>
        <rFont val="Starling Serif"/>
        <family val="1"/>
      </rPr>
      <t xml:space="preserve"> {xahap / xap} 'necklace / headband' [Popovich &amp; Popovich 2005: 9, 45, 46; Antunes 1999: 36], which is used as a classifier for stones, seeds, beads and any spheric objects. The meaning of individual morphemes (</t>
    </r>
    <r>
      <rPr>
        <i/>
        <sz val="11"/>
        <color indexed="8"/>
        <rFont val="Starling Serif"/>
        <family val="1"/>
      </rPr>
      <t>mĩ</t>
    </r>
    <r>
      <rPr>
        <sz val="11"/>
        <color indexed="8"/>
        <rFont val="Starling Serif"/>
        <family val="1"/>
      </rPr>
      <t xml:space="preserve"> /mĩ/ and </t>
    </r>
    <r>
      <rPr>
        <i/>
        <sz val="11"/>
        <color indexed="8"/>
        <rFont val="Starling Serif"/>
        <family val="1"/>
      </rPr>
      <t>kɑ</t>
    </r>
    <r>
      <rPr>
        <sz val="11"/>
        <color indexed="8"/>
        <rFont val="Starling Serif"/>
        <family val="1"/>
      </rPr>
      <t xml:space="preserve"> /kac/) is unclear, but since the syllables diverge in nasality, they cannot constitute a root. Phonology: /mĩ=kac-cap/.</t>
    </r>
  </si>
  <si>
    <r>
      <t>Pickering 1961 (</t>
    </r>
    <r>
      <rPr>
        <i/>
        <sz val="11"/>
        <color indexed="8"/>
        <rFont val="Starling Serif"/>
        <family val="1"/>
      </rPr>
      <t>pʼaʼai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bawˈa</t>
    </r>
    <r>
      <rPr>
        <sz val="11"/>
        <color indexed="8"/>
        <rFont val="Starling Serif"/>
        <family val="1"/>
      </rPr>
      <t xml:space="preserve">); Scheibe 1957 ({paáy}). Cf. </t>
    </r>
    <r>
      <rPr>
        <i/>
        <sz val="11"/>
        <color indexed="8"/>
        <rFont val="Starling Serif"/>
        <family val="1"/>
      </rPr>
      <t xml:space="preserve">mĩ=ka-hab </t>
    </r>
    <r>
      <rPr>
        <sz val="11"/>
        <color indexed="8"/>
        <rFont val="Starling Serif"/>
        <family val="1"/>
      </rPr>
      <t>'seed / ground' [Pickering 1961 (</t>
    </r>
    <r>
      <rPr>
        <i/>
        <sz val="11"/>
        <color indexed="8"/>
        <rFont val="Starling Serif"/>
        <family val="1"/>
      </rPr>
      <t>mˈi=ka-hab</t>
    </r>
    <r>
      <rPr>
        <sz val="11"/>
        <color indexed="8"/>
        <rFont val="Starling Serif"/>
        <family val="1"/>
      </rPr>
      <t xml:space="preserve"> 'ground', </t>
    </r>
    <r>
      <rPr>
        <i/>
        <sz val="11"/>
        <color indexed="8"/>
        <rFont val="Starling Serif"/>
        <family val="1"/>
      </rPr>
      <t>mĩ=ka-hˈab</t>
    </r>
    <r>
      <rPr>
        <sz val="11"/>
        <color indexed="8"/>
        <rFont val="Starling Serif"/>
        <family val="1"/>
      </rPr>
      <t xml:space="preserve"> 'seed')].</t>
    </r>
  </si>
  <si>
    <r>
      <t xml:space="preserve">Scheibe 1957 ({maɲu}). In [Bahetá 1982] another root without a known etymology is attested: </t>
    </r>
    <r>
      <rPr>
        <i/>
        <sz val="11"/>
        <color indexed="8"/>
        <rFont val="Starling Serif"/>
        <family val="1"/>
      </rPr>
      <t>bɛkˈɔ</t>
    </r>
    <r>
      <rPr>
        <sz val="11"/>
        <color indexed="8"/>
        <rFont val="Starling Serif"/>
        <family val="1"/>
      </rPr>
      <t>.</t>
    </r>
  </si>
  <si>
    <r>
      <t xml:space="preserve">Popovich &amp; Popovich 2005: 17; Silva f.n. Literally 'to go by water'. Polysemy: 'to swim / to row a canoe'. Silva [f.n.] believes this construction to mean 'to swim underwater / to dive'; however, the other candidate for this slot means 'to dog paddle', which complicates the choice between the two, and I prefer to list both roots as synonyms. Cf. also </t>
    </r>
    <r>
      <rPr>
        <i/>
        <sz val="11"/>
        <color indexed="8"/>
        <rFont val="Starling Serif"/>
        <family val="1"/>
      </rPr>
      <t>ɕɨɤp</t>
    </r>
    <r>
      <rPr>
        <sz val="11"/>
        <color indexed="8"/>
        <rFont val="Starling Serif"/>
        <family val="1"/>
      </rPr>
      <t xml:space="preserve"> {xup}, glossed as 'to hang / to swim' by Antunes [1999: 38] but attested only in the former meaning in [Popovich &amp; Popovich 2005: 51]; Silva [f.n.] attests only the meanings 'to hang.SG / to stand over four paws / to be (of liquids)' for it. Phonology: /kʷnk=kupa=mũ-k/.</t>
    </r>
  </si>
  <si>
    <r>
      <t xml:space="preserve">Silva f.n. The author believes this verb to mean more precisely 'to dog paddle'; however, the other candidate for this slot means 'to swim underwater', which complicates the choice between the two, and I prefer to list both roots as synonyms. A likely onomatopoeia; </t>
    </r>
    <r>
      <rPr>
        <i/>
        <sz val="11"/>
        <color indexed="8"/>
        <rFont val="Starling Serif"/>
        <family val="1"/>
      </rPr>
      <t>p</t>
    </r>
    <r>
      <rPr>
        <sz val="11"/>
        <color indexed="8"/>
        <rFont val="Starling Serif"/>
        <family val="1"/>
      </rPr>
      <t xml:space="preserve"> does not usually preced nasal vowels in native vocabulary. Phonology: /pũk=pũk/.</t>
    </r>
  </si>
  <si>
    <r>
      <t xml:space="preserve">Popovich &amp; Popovich 2005: 29. Phonology: /nãk-kɨp/. Distinct from </t>
    </r>
    <r>
      <rPr>
        <i/>
        <sz val="11"/>
        <color indexed="8"/>
        <rFont val="Starling Serif"/>
        <family val="1"/>
      </rPr>
      <t xml:space="preserve">ka-ʔɑ </t>
    </r>
    <r>
      <rPr>
        <sz val="11"/>
        <color indexed="8"/>
        <rFont val="Starling Serif"/>
        <family val="1"/>
      </rPr>
      <t>{kaʼax} 'end' [Silva f.n.], translated as 'end / tail' in [Popovich &amp; Popovich 2005: 15].</t>
    </r>
  </si>
  <si>
    <r>
      <t>Pickering 1961 (</t>
    </r>
    <r>
      <rPr>
        <i/>
        <sz val="11"/>
        <color indexed="8"/>
        <rFont val="Starling Serif"/>
        <family val="1"/>
      </rPr>
      <t>ʌ=ŋgʌ</t>
    </r>
    <r>
      <rPr>
        <sz val="11"/>
        <color indexed="8"/>
        <rFont val="Starling Serif"/>
        <family val="1"/>
      </rPr>
      <t>).</t>
    </r>
  </si>
  <si>
    <r>
      <t xml:space="preserve">Popovich &amp; Popovich 2005: 32; Araújo 2000: 121 (attested as </t>
    </r>
    <r>
      <rPr>
        <i/>
        <sz val="11"/>
        <color indexed="8"/>
        <rFont val="Starling Serif"/>
        <family val="1"/>
      </rPr>
      <t>nɘhɘɨŋ</t>
    </r>
    <r>
      <rPr>
        <sz val="11"/>
        <color indexed="8"/>
        <rFont val="Starling Serif"/>
        <family val="1"/>
      </rPr>
      <t xml:space="preserve"> {nũhũg}); Antunes 1999: 29. Phonology: /n(k)/.</t>
    </r>
  </si>
  <si>
    <r>
      <t xml:space="preserve">Not attested. Cf. the phrase </t>
    </r>
    <r>
      <rPr>
        <i/>
        <sz val="11"/>
        <color indexed="8"/>
        <rFont val="Starling Serif"/>
        <family val="1"/>
      </rPr>
      <t>ačˈi amaŋˈʌ</t>
    </r>
    <r>
      <rPr>
        <sz val="11"/>
        <color indexed="8"/>
        <rFont val="Starling Serif"/>
        <family val="1"/>
      </rPr>
      <t xml:space="preserve"> 'have you bathed?' [Bahetá 1982].</t>
    </r>
  </si>
  <si>
    <r>
      <t xml:space="preserve">Silva 2014: 113; Silva f.n. The form </t>
    </r>
    <r>
      <rPr>
        <i/>
        <sz val="11"/>
        <color indexed="8"/>
        <rFont val="Starling Serif"/>
        <family val="1"/>
      </rPr>
      <t>ɲʊɕõɨŋ</t>
    </r>
    <r>
      <rPr>
        <sz val="11"/>
        <color indexed="8"/>
        <rFont val="Starling Serif"/>
        <family val="1"/>
      </rPr>
      <t xml:space="preserve"> {yõyxõg} is used by older speaker, whereas </t>
    </r>
    <r>
      <rPr>
        <i/>
        <sz val="11"/>
        <color indexed="8"/>
        <rFont val="Starling Serif"/>
        <family val="1"/>
      </rPr>
      <t>ɲĩɕõɨŋ</t>
    </r>
    <r>
      <rPr>
        <sz val="11"/>
        <color indexed="8"/>
        <rFont val="Starling Serif"/>
        <family val="1"/>
      </rPr>
      <t xml:space="preserve"> {yĩxõg} is used by younger speakers. Phonology: /ɲũccũk ~ ɲĩcũk/.</t>
    </r>
  </si>
  <si>
    <r>
      <t>Pickering 1961 (</t>
    </r>
    <r>
      <rPr>
        <i/>
        <sz val="11"/>
        <color indexed="8"/>
        <rFont val="Starling Serif"/>
        <family val="1"/>
      </rPr>
      <t>ʌ=c̢ˈʊhʊ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a=čohˈã</t>
    </r>
    <r>
      <rPr>
        <sz val="11"/>
        <color indexed="8"/>
        <rFont val="Starling Serif"/>
        <family val="1"/>
      </rPr>
      <t>); Scheibe 1957 ({an-tõhũ}).</t>
    </r>
  </si>
  <si>
    <r>
      <t>Pickering 1961 (</t>
    </r>
    <r>
      <rPr>
        <i/>
        <sz val="11"/>
        <color indexed="8"/>
        <rFont val="Starling Serif"/>
        <family val="1"/>
      </rPr>
      <t>ʌ=tʰˈʊ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a=čˈũ</t>
    </r>
    <r>
      <rPr>
        <sz val="11"/>
        <color indexed="8"/>
        <rFont val="Starling Serif"/>
        <family val="1"/>
      </rPr>
      <t>); Scheibe 1957 ({an-tóy}).</t>
    </r>
  </si>
  <si>
    <r>
      <t xml:space="preserve">Popovich &amp; Popovich 2005: 24, 25; Campos 2009: 80, 95; Antunes 1999: 27; Araújo 2000: 80; Gudschinsky, Popovich &amp; Popovich 1970: 78. Polysemy: 'tree / wood'. Distinct from </t>
    </r>
    <r>
      <rPr>
        <i/>
        <sz val="11"/>
        <color indexed="8"/>
        <rFont val="Starling Serif"/>
        <family val="1"/>
      </rPr>
      <t>kɨɤp</t>
    </r>
    <r>
      <rPr>
        <sz val="11"/>
        <color indexed="8"/>
        <rFont val="Starling Serif"/>
        <family val="1"/>
      </rPr>
      <t xml:space="preserve"> {kup} 'bone / stick / tree / stalk' [Popovich &amp; Popovich 2005: 20; Campos 2009: 260; Antunes 1999: 26], which is mostly used in a classifier-like manner. Cf. </t>
    </r>
    <r>
      <rPr>
        <i/>
        <sz val="11"/>
        <color indexed="8"/>
        <rFont val="Starling Serif"/>
        <family val="1"/>
      </rPr>
      <t xml:space="preserve">kɘhɘɨk ~ kɨhɨʔ / kɘɨk </t>
    </r>
    <r>
      <rPr>
        <sz val="11"/>
        <color indexed="8"/>
        <rFont val="Starling Serif"/>
        <family val="1"/>
      </rPr>
      <t>{kuhuk ~ kuhu / kuk ~ ku} 'firewood' [Popovich &amp; Popovich 2005: 19; Antunes 1999: 25; Silva f.n.]. Phonology: /mĩp/.</t>
    </r>
  </si>
  <si>
    <r>
      <t>Scheibe 1957 ({mihná}). This word is translated as 'bed' by Azevedo [1936 (</t>
    </r>
    <r>
      <rPr>
        <i/>
        <sz val="11"/>
        <color indexed="8"/>
        <rFont val="Starling Serif"/>
        <family val="1"/>
      </rPr>
      <t>mi-nˈã</t>
    </r>
    <r>
      <rPr>
        <sz val="11"/>
        <color indexed="8"/>
        <rFont val="Starling Serif"/>
        <family val="1"/>
      </rPr>
      <t>)] and Pickering [1961 (</t>
    </r>
    <r>
      <rPr>
        <i/>
        <sz val="11"/>
        <color indexed="8"/>
        <rFont val="Starling Serif"/>
        <family val="1"/>
      </rPr>
      <t>mˈim-nʌ</t>
    </r>
    <r>
      <rPr>
        <sz val="11"/>
        <color indexed="8"/>
        <rFont val="Starling Serif"/>
        <family val="1"/>
      </rPr>
      <t>)].</t>
    </r>
  </si>
  <si>
    <r>
      <t xml:space="preserve">Popovich &amp; Popovich 2005: 42; Campos 2009: 67. There is also a loan equivalent </t>
    </r>
    <r>
      <rPr>
        <i/>
        <sz val="11"/>
        <color indexed="8"/>
        <rFont val="Starling Serif"/>
        <family val="1"/>
      </rPr>
      <t xml:space="preserve">dʊ </t>
    </r>
    <r>
      <rPr>
        <sz val="11"/>
        <color indexed="8"/>
        <rFont val="Starling Serif"/>
        <family val="1"/>
      </rPr>
      <t xml:space="preserve">{nox} [Antunes 1999: 19] (&lt; Portuguese </t>
    </r>
    <r>
      <rPr>
        <i/>
        <sz val="11"/>
        <color indexed="8"/>
        <rFont val="Starling Serif"/>
        <family val="1"/>
      </rPr>
      <t>doys</t>
    </r>
    <r>
      <rPr>
        <sz val="11"/>
        <color indexed="8"/>
        <rFont val="Starling Serif"/>
        <family val="1"/>
      </rPr>
      <t xml:space="preserve"> {dois}). Phonology: /tik/.</t>
    </r>
  </si>
  <si>
    <r>
      <t xml:space="preserve">Popovich &amp; Popovich 2005: 26, 27; Antunes 1999: 21, 28, 30; Silva 2014: 114. Non-finite: </t>
    </r>
    <r>
      <rPr>
        <i/>
        <sz val="11"/>
        <color indexed="8"/>
        <rFont val="Starling Serif"/>
        <family val="1"/>
      </rPr>
      <t>mũʔ</t>
    </r>
    <r>
      <rPr>
        <sz val="11"/>
        <color indexed="8"/>
        <rFont val="Starling Serif"/>
        <family val="1"/>
      </rPr>
      <t xml:space="preserve"> {mõ}, serial: </t>
    </r>
    <r>
      <rPr>
        <i/>
        <sz val="11"/>
        <color indexed="8"/>
        <rFont val="Starling Serif"/>
        <family val="1"/>
      </rPr>
      <t>mʊ-</t>
    </r>
    <r>
      <rPr>
        <sz val="11"/>
        <color indexed="8"/>
        <rFont val="Starling Serif"/>
        <family val="1"/>
      </rPr>
      <t xml:space="preserve"> {mũy}. Distinct from </t>
    </r>
    <r>
      <rPr>
        <i/>
        <sz val="11"/>
        <color indexed="8"/>
        <rFont val="Starling Serif"/>
        <family val="1"/>
      </rPr>
      <t>ɲɑ=hiʔ</t>
    </r>
    <r>
      <rPr>
        <sz val="11"/>
        <color indexed="8"/>
        <rFont val="Starling Serif"/>
        <family val="1"/>
      </rPr>
      <t xml:space="preserve"> {yãyhi} (non-finite </t>
    </r>
    <r>
      <rPr>
        <i/>
        <sz val="11"/>
        <color indexed="8"/>
        <rFont val="Starling Serif"/>
        <family val="1"/>
      </rPr>
      <t xml:space="preserve">ɲɑ=hi </t>
    </r>
    <r>
      <rPr>
        <sz val="11"/>
        <color indexed="8"/>
        <rFont val="Starling Serif"/>
        <family val="1"/>
      </rPr>
      <t xml:space="preserve">{yãyhit}) 'to walk' [Silva f.n.], glossed as 'to swarm (as bees) / to be full' in [Popovich &amp; Popovich 2005: 53]; </t>
    </r>
    <r>
      <rPr>
        <i/>
        <sz val="11"/>
        <color indexed="8"/>
        <rFont val="Starling Serif"/>
        <family val="1"/>
      </rPr>
      <t>hãɤp=kɨbɛɤp</t>
    </r>
    <r>
      <rPr>
        <sz val="11"/>
        <color indexed="8"/>
        <rFont val="Starling Serif"/>
        <family val="1"/>
      </rPr>
      <t xml:space="preserve"> {hãpkumep} 'to walk / to stroll / to travel' [Popovich &amp; Popovich 2005: 8]. Phonology: /mũ-k/.</t>
    </r>
  </si>
  <si>
    <r>
      <t xml:space="preserve">Popovich &amp; Popovich 2005: 37. Cf. the nominalization </t>
    </r>
    <r>
      <rPr>
        <i/>
        <sz val="11"/>
        <color indexed="8"/>
        <rFont val="Starling Serif"/>
        <family val="1"/>
      </rPr>
      <t xml:space="preserve">hãː=pɘɨk-pä </t>
    </r>
    <r>
      <rPr>
        <sz val="11"/>
        <color indexed="8"/>
        <rFont val="Starling Serif"/>
        <family val="1"/>
      </rPr>
      <t>{hãmpukpex} 'hot weather' [Popovich &amp; Popovich 2005: 7]. Phonology: /pɨk-pek/.</t>
    </r>
  </si>
  <si>
    <r>
      <t>Pickering 1961 (</t>
    </r>
    <r>
      <rPr>
        <i/>
        <sz val="11"/>
        <color indexed="8"/>
        <rFont val="Starling Serif"/>
        <family val="1"/>
      </rPr>
      <t>ŋgʌhˈʌ</t>
    </r>
    <r>
      <rPr>
        <sz val="11"/>
        <color indexed="8"/>
        <rFont val="Starling Serif"/>
        <family val="1"/>
      </rPr>
      <t>); Bahetá 1982 (</t>
    </r>
    <r>
      <rPr>
        <i/>
        <sz val="11"/>
        <color indexed="8"/>
        <rFont val="Starling Serif"/>
        <family val="1"/>
      </rPr>
      <t>ŋahˈã</t>
    </r>
    <r>
      <rPr>
        <sz val="11"/>
        <color indexed="8"/>
        <rFont val="Starling Serif"/>
        <family val="1"/>
      </rPr>
      <t xml:space="preserve"> 'river'); Scheibe 1957 ({ɲahasi}). Polysemy: 'water / river'.</t>
    </r>
  </si>
  <si>
    <r>
      <t>we</t>
    </r>
    <r>
      <rPr>
        <vertAlign val="subscript"/>
        <sz val="11"/>
        <color indexed="8"/>
        <rFont val="Starling Serif"/>
        <family val="1"/>
      </rPr>
      <t>1</t>
    </r>
    <r>
      <rPr>
        <sz val="11"/>
        <color indexed="8"/>
        <rFont val="Starling Serif"/>
        <family val="1"/>
      </rPr>
      <t xml:space="preserve"> </t>
    </r>
  </si>
  <si>
    <r>
      <t>we</t>
    </r>
    <r>
      <rPr>
        <vertAlign val="subscript"/>
        <sz val="11"/>
        <color indexed="8"/>
        <rFont val="Starling Serif"/>
        <family val="1"/>
      </rPr>
      <t>2</t>
    </r>
    <r>
      <rPr>
        <sz val="11"/>
        <color indexed="8"/>
        <rFont val="Starling Serif"/>
        <family val="1"/>
      </rPr>
      <t xml:space="preserve"> </t>
    </r>
  </si>
  <si>
    <r>
      <t xml:space="preserve">Popovich &amp; Popovich 2005: 36 (quoted as {ponnok / =mnok}). Treated as a borrowing because of the segment </t>
    </r>
    <r>
      <rPr>
        <i/>
        <sz val="11"/>
        <color indexed="8"/>
        <rFont val="Starling Serif"/>
        <family val="1"/>
      </rPr>
      <t>d</t>
    </r>
    <r>
      <rPr>
        <sz val="11"/>
        <color indexed="8"/>
        <rFont val="Starling Serif"/>
        <family val="1"/>
      </rPr>
      <t>. Phonology: /pduk/.</t>
    </r>
  </si>
  <si>
    <r>
      <t xml:space="preserve">Popovich &amp; Popovich 2005: 19, 37. Apparently expressed by the same root as 'what'. Cf. the particle </t>
    </r>
    <r>
      <rPr>
        <i/>
        <sz val="11"/>
        <color indexed="8"/>
        <rFont val="Starling Serif"/>
        <family val="1"/>
      </rPr>
      <t xml:space="preserve">ʔʔɤm </t>
    </r>
    <r>
      <rPr>
        <sz val="11"/>
        <color indexed="8"/>
        <rFont val="Starling Serif"/>
        <family val="1"/>
      </rPr>
      <t>{ũũm} /p/, translated as 'who' by Gudschinsky, Popovich and Popovich [1970: 80]. Phonology: /pte ~ pte-()p/ or /pɨte ~ pɨte-()p/.</t>
    </r>
  </si>
  <si>
    <r>
      <t xml:space="preserve">Popovich &amp; Popovich 2005: 44, 45; Antunes 1999: 33. Refers specifically to indigenous women. Distinct from </t>
    </r>
    <r>
      <rPr>
        <i/>
        <sz val="11"/>
        <color indexed="8"/>
        <rFont val="Starling Serif"/>
        <family val="1"/>
      </rPr>
      <t>hä</t>
    </r>
    <r>
      <rPr>
        <sz val="11"/>
        <color indexed="8"/>
        <rFont val="Starling Serif"/>
        <family val="1"/>
      </rPr>
      <t xml:space="preserve"> {hex}  'female / sister of a male ego' [Popovich &amp; Popovich 2005: 10; Silva f.n.], which can also be used in a classifier-like manner ([Araújo 2000: 22, 108]). </t>
    </r>
    <r>
      <rPr>
        <i/>
        <sz val="11"/>
        <color indexed="8"/>
        <rFont val="Starling Serif"/>
        <family val="1"/>
      </rPr>
      <t xml:space="preserve">ʔãʓɘɨk </t>
    </r>
    <r>
      <rPr>
        <sz val="11"/>
        <color indexed="8"/>
        <rFont val="Starling Serif"/>
        <family val="1"/>
      </rPr>
      <t xml:space="preserve">{ãyuk}, translated as 'woman' in an example in [Araújo 2000: 24], is probably the same word as </t>
    </r>
    <r>
      <rPr>
        <i/>
        <sz val="11"/>
        <color indexed="8"/>
        <rFont val="Starling Serif"/>
        <family val="1"/>
      </rPr>
      <t xml:space="preserve">ʔãʓɘhɘɨk </t>
    </r>
    <r>
      <rPr>
        <sz val="11"/>
        <color indexed="8"/>
        <rFont val="Starling Serif"/>
        <family val="1"/>
      </rPr>
      <t>{ãyuhuk} 'non-Indian' [Popovich &amp; Popovich 2005: 4]. Phonology: /t/.</t>
    </r>
  </si>
  <si>
    <r>
      <t>Bahetá 1982 (</t>
    </r>
    <r>
      <rPr>
        <i/>
        <sz val="11"/>
        <color indexed="8"/>
        <rFont val="Starling Serif"/>
        <family val="1"/>
      </rPr>
      <t>bɛkɛčiˈa</t>
    </r>
    <r>
      <rPr>
        <sz val="11"/>
        <color indexed="8"/>
        <rFont val="Starling Serif"/>
        <family val="1"/>
      </rPr>
      <t xml:space="preserve">); Scheibe 1957 ({bektiá}). Pickering [1961] quotes another root: </t>
    </r>
    <r>
      <rPr>
        <i/>
        <sz val="11"/>
        <color indexed="8"/>
        <rFont val="Starling Serif"/>
        <family val="1"/>
      </rPr>
      <t>n̩c̢ˈɛkʊi</t>
    </r>
    <r>
      <rPr>
        <sz val="11"/>
        <color indexed="8"/>
        <rFont val="Starling Serif"/>
        <family val="1"/>
      </rPr>
      <t>.</t>
    </r>
  </si>
  <si>
    <r>
      <t xml:space="preserve">Popovich &amp; Popovich 2005: 56; Araújo 2000: 90; Gudschinsky, Popovich &amp; Popovich 1970: 78; Silva f.n. Ranges from blue through green to yellow (according to Silva [f.n.], it denotes any color that is not black, white or red). Antunes [1999: 36] cites </t>
    </r>
    <r>
      <rPr>
        <i/>
        <sz val="11"/>
        <color indexed="8"/>
        <rFont val="Starling Serif"/>
        <family val="1"/>
      </rPr>
      <t>ɕɨː=ta-ɲĩ=ɕɨ-nãɨŋ</t>
    </r>
    <r>
      <rPr>
        <sz val="11"/>
        <color indexed="8"/>
        <rFont val="Starling Serif"/>
        <family val="1"/>
      </rPr>
      <t xml:space="preserve"> {xuttayĩxuxnãg} 'red-green-DIM'. Popovich &amp; Popovich [2005: 3, 51] cite </t>
    </r>
    <r>
      <rPr>
        <i/>
        <sz val="11"/>
        <color indexed="8"/>
        <rFont val="Starling Serif"/>
        <family val="1"/>
      </rPr>
      <t>ɕɨ=taʔ / =ʔã=taʔ</t>
    </r>
    <r>
      <rPr>
        <sz val="11"/>
        <color indexed="8"/>
        <rFont val="Starling Serif"/>
        <family val="1"/>
      </rPr>
      <t xml:space="preserve"> {xuta / =ãta} (as {xutta / ãta}) 'red, yellow'. Phonology: /ɲĩ=cɨc/.</t>
    </r>
  </si>
  <si>
    <r>
      <t xml:space="preserve">Silva f.n. Refers to the color of a specific flower (the exact species is unknown). Treated as a non-native item because of the segment </t>
    </r>
    <r>
      <rPr>
        <i/>
        <sz val="11"/>
        <color indexed="8"/>
        <rFont val="Starling Serif"/>
        <family val="1"/>
      </rPr>
      <t>ʓ</t>
    </r>
    <r>
      <rPr>
        <sz val="11"/>
        <color indexed="8"/>
        <rFont val="Starling Serif"/>
        <family val="1"/>
      </rPr>
      <t>. Phonology: /yiyip/.</t>
    </r>
  </si>
  <si>
    <r>
      <t xml:space="preserve">Popovich &amp; Popovich 2005: 8; Antunes 1999: 23. Polysemy: 'far / distant'. A nominalization of </t>
    </r>
    <r>
      <rPr>
        <i/>
        <sz val="11"/>
        <color indexed="8"/>
        <rFont val="Starling Serif"/>
        <family val="1"/>
      </rPr>
      <t>tʊ</t>
    </r>
    <r>
      <rPr>
        <sz val="11"/>
        <color indexed="8"/>
        <rFont val="Starling Serif"/>
        <family val="1"/>
      </rPr>
      <t xml:space="preserve"> {tox}, glossed as 'long / tall / far' in [Popovich &amp; Popovich 2005: 43]. Phonology: /hãp=tuc/.</t>
    </r>
  </si>
  <si>
    <r>
      <t xml:space="preserve">Silva f.n. Probably used for longer distances than  </t>
    </r>
    <r>
      <rPr>
        <i/>
        <sz val="11"/>
        <color indexed="8"/>
        <rFont val="Starling Serif"/>
        <family val="1"/>
      </rPr>
      <t>ɲĩka</t>
    </r>
    <r>
      <rPr>
        <sz val="11"/>
        <color indexed="8"/>
        <rFont val="Starling Serif"/>
        <family val="1"/>
      </rPr>
      <t xml:space="preserve"> {yĩka}, but the exact difference between </t>
    </r>
    <r>
      <rPr>
        <i/>
        <sz val="11"/>
        <color indexed="8"/>
        <rFont val="Starling Serif"/>
        <family val="1"/>
      </rPr>
      <t>hãɤm=hɨɤp</t>
    </r>
    <r>
      <rPr>
        <sz val="11"/>
        <color indexed="8"/>
        <rFont val="Starling Serif"/>
        <family val="1"/>
      </rPr>
      <t xml:space="preserve"> {hãmhup} and </t>
    </r>
    <r>
      <rPr>
        <i/>
        <sz val="11"/>
        <color indexed="8"/>
        <rFont val="Starling Serif"/>
        <family val="1"/>
      </rPr>
      <t>ɲĩka</t>
    </r>
    <r>
      <rPr>
        <sz val="11"/>
        <color indexed="8"/>
        <rFont val="Starling Serif"/>
        <family val="1"/>
      </rPr>
      <t xml:space="preserve"> {yĩka} is still under research. Often used with a diminutive suffix: </t>
    </r>
    <r>
      <rPr>
        <i/>
        <sz val="11"/>
        <color indexed="8"/>
        <rFont val="Starling Serif"/>
        <family val="1"/>
      </rPr>
      <t>hãɤm=hɤm-nãɨŋ</t>
    </r>
    <r>
      <rPr>
        <sz val="11"/>
        <color indexed="8"/>
        <rFont val="Starling Serif"/>
        <family val="1"/>
      </rPr>
      <t xml:space="preserve"> {hãmhũmnãg} [Popovich &amp; Popovich 2005: 6]. Related to </t>
    </r>
    <r>
      <rPr>
        <i/>
        <sz val="11"/>
        <color indexed="8"/>
        <rFont val="Starling Serif"/>
        <family val="1"/>
      </rPr>
      <t>hɤm-nãɨŋ</t>
    </r>
    <r>
      <rPr>
        <sz val="11"/>
        <color indexed="8"/>
        <rFont val="Starling Serif"/>
        <family val="1"/>
      </rPr>
      <t xml:space="preserve"> {hũmnãg} 'short / narrow' [Popovich &amp; Popovich 2005: 12]. Distinct from the postposition </t>
    </r>
    <r>
      <rPr>
        <i/>
        <sz val="11"/>
        <color indexed="8"/>
        <rFont val="Starling Serif"/>
        <family val="1"/>
      </rPr>
      <t xml:space="preserve">mũʔ=ɲũ-ka-mʔ </t>
    </r>
    <r>
      <rPr>
        <sz val="11"/>
        <color indexed="8"/>
        <rFont val="Starling Serif"/>
        <family val="1"/>
      </rPr>
      <t xml:space="preserve">{mõ yõkamũ} 'close to' [Popovich &amp; Popovich 2005: 28]. Cf. the locative postposition </t>
    </r>
    <r>
      <rPr>
        <i/>
        <sz val="11"/>
        <color indexed="8"/>
        <rFont val="Starling Serif"/>
        <family val="1"/>
      </rPr>
      <t xml:space="preserve">kupɒʔ </t>
    </r>
    <r>
      <rPr>
        <sz val="11"/>
        <color indexed="8"/>
        <rFont val="Starling Serif"/>
        <family val="1"/>
      </rPr>
      <t>{kopa} 'inside' [Popovich &amp; Popovich 2005: 17], translated as 'near / between' in [Antunes 1999: 25]. Phonology: /hãp=hp-nãk/.</t>
    </r>
  </si>
  <si>
    <r>
      <t xml:space="preserve">Silva f.n. Probably used for very short distances, but the exact difference between </t>
    </r>
    <r>
      <rPr>
        <i/>
        <sz val="11"/>
        <color indexed="8"/>
        <rFont val="Starling Serif"/>
        <family val="1"/>
      </rPr>
      <t>hãɤm=hɨɤp</t>
    </r>
    <r>
      <rPr>
        <sz val="11"/>
        <color indexed="8"/>
        <rFont val="Starling Serif"/>
        <family val="1"/>
      </rPr>
      <t xml:space="preserve"> {hãmhup} and </t>
    </r>
    <r>
      <rPr>
        <i/>
        <sz val="11"/>
        <color indexed="8"/>
        <rFont val="Starling Serif"/>
        <family val="1"/>
      </rPr>
      <t>ɲĩka</t>
    </r>
    <r>
      <rPr>
        <sz val="11"/>
        <color indexed="8"/>
        <rFont val="Starling Serif"/>
        <family val="1"/>
      </rPr>
      <t xml:space="preserve"> {yĩka} is still under research. Attested with a diminutive suffix (</t>
    </r>
    <r>
      <rPr>
        <i/>
        <sz val="11"/>
        <color indexed="8"/>
        <rFont val="Starling Serif"/>
        <family val="1"/>
      </rPr>
      <t xml:space="preserve">ɲĩkãɨŋ-nãɨŋ </t>
    </r>
    <r>
      <rPr>
        <sz val="11"/>
        <color indexed="8"/>
        <rFont val="Starling Serif"/>
        <family val="1"/>
      </rPr>
      <t>{yĩkãgnãg}) by Popovich &amp; Popovich [2005: 54] (but glossed as a postposition: 'very close to').</t>
    </r>
  </si>
  <si>
    <r>
      <t xml:space="preserve">Popovich &amp; Popovich 2005: 2; Antunes 1999: 21. Literally 'tasty sand'. According to Popovich &amp; Popovich [ibid.], also attested as simply {ãmot}. Treated as a borrowing because of the segment 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>. Phonology: /amut-cɨc-pek/.</t>
    </r>
  </si>
  <si>
    <r>
      <t>Pickering 1961 (</t>
    </r>
    <r>
      <rPr>
        <i/>
        <sz val="11"/>
        <color indexed="8"/>
        <rFont val="Starling Serif"/>
        <family val="1"/>
      </rPr>
      <t>ˈʌŋgʌ</t>
    </r>
    <r>
      <rPr>
        <sz val="11"/>
        <color indexed="8"/>
        <rFont val="Starling Serif"/>
        <family val="1"/>
      </rPr>
      <t>); Scheibe 1957 ({anãy}).</t>
    </r>
  </si>
  <si>
    <r>
      <t xml:space="preserve">Popovich &amp; Popovich 2005: 19. Literally 'dry bone'. It is unclear if this word can be applied to thin objects. Treated as a borrowing because of the segment </t>
    </r>
    <r>
      <rPr>
        <i/>
        <sz val="11"/>
        <color indexed="8"/>
        <rFont val="Starling Serif"/>
        <family val="1"/>
      </rPr>
      <t>d</t>
    </r>
    <r>
      <rPr>
        <sz val="11"/>
        <color indexed="8"/>
        <rFont val="Starling Serif"/>
        <family val="1"/>
      </rPr>
      <t>. Phonology: /kɨp-dak/.</t>
    </r>
  </si>
  <si>
    <r>
      <t xml:space="preserve">Popovich &amp; Popovich 2005: 2; Antunes 1999: 21; Gudschinsky, Popovich &amp; Popovich 1970: 78. Treated as a borrowing because of the segment 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>. Phonology: /amɨʔɨ/.</t>
    </r>
  </si>
  <si>
    <r>
      <t>Pickering 1961 (</t>
    </r>
    <r>
      <rPr>
        <i/>
        <sz val="11"/>
        <color indexed="8"/>
        <rFont val="Starling Serif"/>
        <family val="1"/>
      </rPr>
      <t>hʌmc̢ʰaʔi</t>
    </r>
    <r>
      <rPr>
        <sz val="11"/>
        <color indexed="8"/>
        <rFont val="Starling Serif"/>
        <family val="1"/>
      </rPr>
      <t>).</t>
    </r>
  </si>
  <si>
    <r>
      <t xml:space="preserve">Popovich &amp; Popovich 2005: 39; Gudschinsky, Popovich &amp; Popovich 1970: 84. Polysemy: 'intestinal parasite / earthworm'. Treated as a borrowing because of the sequence </t>
    </r>
    <r>
      <rPr>
        <i/>
        <sz val="11"/>
        <color indexed="8"/>
        <rFont val="Starling Serif"/>
        <family val="1"/>
      </rPr>
      <t>ɕṼ</t>
    </r>
    <r>
      <rPr>
        <sz val="11"/>
        <color indexed="8"/>
        <rFont val="Starling Serif"/>
        <family val="1"/>
      </rPr>
      <t>. Phonology: /pcṵ̃c/.</t>
    </r>
  </si>
  <si>
    <r>
      <t xml:space="preserve">Popovich &amp; Popovich 2005: 7 ({hãmyãyxatamuk}); Antunes 1999: 23, 41 ({hãmyãyxatamuk}); Silva f.n. Literally 'NMLZ=REFL=sound.of.cicadas' (cicadas chirp yearly, around September or October, according to one of the consultants; however, another consultant in her sixties did not know what </t>
    </r>
    <r>
      <rPr>
        <i/>
        <sz val="11"/>
        <color indexed="8"/>
        <rFont val="Starling Serif"/>
        <family val="1"/>
      </rPr>
      <t>ɕatabɘɨk</t>
    </r>
    <r>
      <rPr>
        <sz val="11"/>
        <color indexed="8"/>
        <rFont val="Starling Serif"/>
        <family val="1"/>
      </rPr>
      <t xml:space="preserve"> {xatamuk} meant). Treated as a non-native item because of the segment </t>
    </r>
    <r>
      <rPr>
        <i/>
        <sz val="11"/>
        <color indexed="8"/>
        <rFont val="Starling Serif"/>
        <family val="1"/>
      </rPr>
      <t>b</t>
    </r>
    <r>
      <rPr>
        <sz val="11"/>
        <color indexed="8"/>
        <rFont val="Starling Serif"/>
        <family val="1"/>
      </rPr>
      <t>. Phonology: /hãp=ɲãc=catamɨk/.</t>
    </r>
  </si>
  <si>
    <r>
      <t>Popovich &amp; Popovich 2005: 2; Silva f.n. Borrowed from Portuguese ˈ</t>
    </r>
    <r>
      <rPr>
        <i/>
        <sz val="11"/>
        <color indexed="8"/>
        <rFont val="Starling Serif"/>
        <family val="1"/>
      </rPr>
      <t>ɐnu</t>
    </r>
    <r>
      <rPr>
        <sz val="11"/>
        <color indexed="8"/>
        <rFont val="Starling Serif"/>
        <family val="1"/>
      </rPr>
      <t xml:space="preserve"> {ano} 'year' or </t>
    </r>
    <r>
      <rPr>
        <i/>
        <sz val="11"/>
        <color indexed="8"/>
        <rFont val="Starling Serif"/>
        <family val="1"/>
      </rPr>
      <t xml:space="preserve">ũ </t>
    </r>
    <r>
      <rPr>
        <sz val="11"/>
        <color indexed="8"/>
        <rFont val="Starling Serif"/>
        <family val="1"/>
      </rPr>
      <t>ˈ</t>
    </r>
    <r>
      <rPr>
        <i/>
        <sz val="11"/>
        <color indexed="8"/>
        <rFont val="Starling Serif"/>
        <family val="1"/>
      </rPr>
      <t>ɐnu</t>
    </r>
    <r>
      <rPr>
        <sz val="11"/>
        <color indexed="8"/>
        <rFont val="Starling Serif"/>
        <family val="1"/>
      </rPr>
      <t xml:space="preserve"> {um ano} 'one year' (however, in Maxakalí </t>
    </r>
    <r>
      <rPr>
        <i/>
        <sz val="11"/>
        <color indexed="8"/>
        <rFont val="Starling Serif"/>
        <family val="1"/>
      </rPr>
      <t>ʔũɑ</t>
    </r>
    <r>
      <rPr>
        <sz val="11"/>
        <color indexed="8"/>
        <rFont val="Starling Serif"/>
        <family val="1"/>
      </rPr>
      <t xml:space="preserve"> {õãn} may be used also in plural contexts: </t>
    </r>
    <r>
      <rPr>
        <i/>
        <sz val="11"/>
        <color indexed="8"/>
        <rFont val="Starling Serif"/>
        <family val="1"/>
      </rPr>
      <t xml:space="preserve">ɕikũ ʔũɑ </t>
    </r>
    <r>
      <rPr>
        <sz val="11"/>
        <color indexed="8"/>
        <rFont val="Starling Serif"/>
        <family val="1"/>
      </rPr>
      <t>{xikõẽn õãn} 'fifty years' [Silva f.n.]). Phonology: /ãt ~ ũãt/.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</si>
</sst>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i/>
      <vertAlign val="superscript"/>
      <sz val="11"/>
      <color indexed="8"/>
      <name val="Starling Serif"/>
      <family val="1"/>
    </font>
    <font>
      <vertAlign val="sub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8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0.25">
      <c r="A2" s="2">
        <v>0</v>
      </c>
      <c r="B2" s="2"/>
      <c r="C2" s="2">
        <v>21</v>
      </c>
      <c r="D2" s="2">
        <v>0</v>
      </c>
      <c r="E2" s="2">
        <v>20</v>
      </c>
      <c r="F2" s="2">
        <v>0</v>
      </c>
      <c r="G2" s="2" t="s">
        <v>323</v>
      </c>
      <c r="H2" s="2" t="s">
        <v>324</v>
      </c>
    </row>
    <row r="3" spans="1:8" ht="20.25">
      <c r="A3" s="2">
        <v>1</v>
      </c>
      <c r="B3" s="2" t="s">
        <v>8</v>
      </c>
      <c r="C3" s="2" t="s">
        <v>9</v>
      </c>
      <c r="D3" s="2">
        <v>-1</v>
      </c>
      <c r="E3" s="2"/>
      <c r="F3" s="2">
        <v>-1</v>
      </c>
      <c r="G3" s="2" t="s">
        <v>325</v>
      </c>
      <c r="H3" s="2" t="s">
        <v>10</v>
      </c>
    </row>
    <row r="4" spans="1:8" ht="20.25">
      <c r="A4" s="2">
        <v>2</v>
      </c>
      <c r="B4" s="2" t="s">
        <v>11</v>
      </c>
      <c r="C4" s="2" t="s">
        <v>12</v>
      </c>
      <c r="D4" s="2">
        <v>1</v>
      </c>
      <c r="E4" s="2" t="s">
        <v>13</v>
      </c>
      <c r="F4" s="2">
        <v>1</v>
      </c>
      <c r="G4" s="2" t="s">
        <v>14</v>
      </c>
      <c r="H4" s="2" t="s">
        <v>326</v>
      </c>
    </row>
    <row r="5" spans="1:8" ht="20.25">
      <c r="A5" s="2">
        <v>3</v>
      </c>
      <c r="B5" s="2" t="s">
        <v>15</v>
      </c>
      <c r="C5" s="2" t="s">
        <v>16</v>
      </c>
      <c r="D5" s="2">
        <v>1</v>
      </c>
      <c r="E5" s="2"/>
      <c r="F5" s="2">
        <v>-1</v>
      </c>
      <c r="G5" s="2" t="s">
        <v>327</v>
      </c>
      <c r="H5" s="2" t="s">
        <v>10</v>
      </c>
    </row>
    <row r="6" spans="1:8" ht="20.25">
      <c r="A6" s="2">
        <v>4</v>
      </c>
      <c r="B6" s="2" t="s">
        <v>17</v>
      </c>
      <c r="C6" s="2" t="s">
        <v>18</v>
      </c>
      <c r="D6" s="2">
        <v>1</v>
      </c>
      <c r="E6" s="2" t="str">
        <f>"=buʌ"</f>
        <v>=buʌ</v>
      </c>
      <c r="F6" s="2">
        <v>2</v>
      </c>
      <c r="G6" s="2" t="s">
        <v>328</v>
      </c>
      <c r="H6" s="2" t="s">
        <v>329</v>
      </c>
    </row>
    <row r="7" spans="1:8" ht="20.25">
      <c r="A7" s="2">
        <v>4</v>
      </c>
      <c r="B7" s="2" t="s">
        <v>17</v>
      </c>
      <c r="C7" s="2"/>
      <c r="D7" s="2">
        <v>0</v>
      </c>
      <c r="E7" s="2" t="str">
        <f>"=kɛhɛ"</f>
        <v>=kɛhɛ</v>
      </c>
      <c r="F7" s="2">
        <v>1</v>
      </c>
      <c r="G7" s="2"/>
      <c r="H7" s="2" t="s">
        <v>330</v>
      </c>
    </row>
    <row r="8" spans="1:8" ht="20.25">
      <c r="A8" s="2">
        <v>5</v>
      </c>
      <c r="B8" s="2" t="s">
        <v>19</v>
      </c>
      <c r="C8" s="2" t="s">
        <v>20</v>
      </c>
      <c r="D8" s="2">
        <v>1</v>
      </c>
      <c r="E8" s="2" t="s">
        <v>21</v>
      </c>
      <c r="F8" s="2">
        <v>2</v>
      </c>
      <c r="G8" s="2" t="s">
        <v>331</v>
      </c>
      <c r="H8" s="2" t="s">
        <v>22</v>
      </c>
    </row>
    <row r="9" spans="1:8" ht="20.25">
      <c r="A9" s="2">
        <v>6</v>
      </c>
      <c r="B9" s="2" t="s">
        <v>23</v>
      </c>
      <c r="C9" s="2" t="s">
        <v>24</v>
      </c>
      <c r="D9" s="2">
        <v>1</v>
      </c>
      <c r="E9" s="2" t="s">
        <v>25</v>
      </c>
      <c r="F9" s="2">
        <v>1</v>
      </c>
      <c r="G9" s="2" t="s">
        <v>332</v>
      </c>
      <c r="H9" s="2" t="s">
        <v>333</v>
      </c>
    </row>
    <row r="10" spans="1:8" ht="20.25">
      <c r="A10" s="2">
        <v>7</v>
      </c>
      <c r="B10" s="2" t="s">
        <v>26</v>
      </c>
      <c r="C10" s="2" t="s">
        <v>27</v>
      </c>
      <c r="D10" s="2">
        <v>1</v>
      </c>
      <c r="E10" s="2"/>
      <c r="F10" s="2">
        <v>-1</v>
      </c>
      <c r="G10" s="2" t="s">
        <v>334</v>
      </c>
      <c r="H10" s="2" t="s">
        <v>10</v>
      </c>
    </row>
    <row r="11" spans="1:8" ht="20.25">
      <c r="A11" s="2">
        <v>7</v>
      </c>
      <c r="B11" s="2" t="s">
        <v>26</v>
      </c>
      <c r="C11" s="2" t="s">
        <v>28</v>
      </c>
      <c r="D11" s="2">
        <v>2</v>
      </c>
      <c r="E11" s="2"/>
      <c r="F11" s="2">
        <v>0</v>
      </c>
      <c r="G11" s="2" t="s">
        <v>335</v>
      </c>
      <c r="H11" s="2"/>
    </row>
    <row r="12" spans="1:8" ht="20.25">
      <c r="A12" s="2">
        <v>7</v>
      </c>
      <c r="B12" s="2" t="s">
        <v>26</v>
      </c>
      <c r="C12" s="2" t="s">
        <v>29</v>
      </c>
      <c r="D12" s="2">
        <v>-1</v>
      </c>
      <c r="E12" s="2"/>
      <c r="F12" s="2">
        <v>0</v>
      </c>
      <c r="G12" s="2" t="s">
        <v>336</v>
      </c>
      <c r="H12" s="2"/>
    </row>
    <row r="13" spans="1:8" ht="20.25">
      <c r="A13" s="2">
        <v>8</v>
      </c>
      <c r="B13" s="2" t="s">
        <v>30</v>
      </c>
      <c r="C13" s="2" t="s">
        <v>31</v>
      </c>
      <c r="D13" s="2">
        <v>1</v>
      </c>
      <c r="E13" s="2"/>
      <c r="F13" s="2">
        <v>-1</v>
      </c>
      <c r="G13" s="2" t="s">
        <v>337</v>
      </c>
      <c r="H13" s="2" t="s">
        <v>10</v>
      </c>
    </row>
    <row r="14" spans="1:8" ht="20.25">
      <c r="A14" s="2">
        <v>9</v>
      </c>
      <c r="B14" s="2" t="s">
        <v>32</v>
      </c>
      <c r="C14" s="2" t="s">
        <v>33</v>
      </c>
      <c r="D14" s="2">
        <v>1</v>
      </c>
      <c r="E14" s="2" t="str">
        <f>"=hɛb"</f>
        <v>=hɛb</v>
      </c>
      <c r="F14" s="2">
        <v>1</v>
      </c>
      <c r="G14" s="2" t="s">
        <v>34</v>
      </c>
      <c r="H14" s="2" t="s">
        <v>338</v>
      </c>
    </row>
    <row r="15" spans="1:8" ht="20.25">
      <c r="A15" s="2">
        <v>10</v>
      </c>
      <c r="B15" s="2" t="s">
        <v>35</v>
      </c>
      <c r="C15" s="2" t="s">
        <v>36</v>
      </c>
      <c r="D15" s="2">
        <v>1</v>
      </c>
      <c r="E15" s="2" t="str">
        <f>"=ɨp-c̢u ~ =up-c̢u"</f>
        <v>=ɨp-c̢u ~ =up-c̢u</v>
      </c>
      <c r="F15" s="2">
        <v>1</v>
      </c>
      <c r="G15" s="2" t="s">
        <v>339</v>
      </c>
      <c r="H15" s="2" t="s">
        <v>340</v>
      </c>
    </row>
    <row r="16" spans="1:8" ht="20.25">
      <c r="A16" s="2">
        <v>11</v>
      </c>
      <c r="B16" s="2" t="s">
        <v>37</v>
      </c>
      <c r="C16" s="2" t="s">
        <v>38</v>
      </c>
      <c r="D16" s="2">
        <v>1</v>
      </c>
      <c r="E16" s="2" t="s">
        <v>39</v>
      </c>
      <c r="F16" s="2">
        <v>2</v>
      </c>
      <c r="G16" s="2" t="s">
        <v>341</v>
      </c>
      <c r="H16" s="2" t="s">
        <v>342</v>
      </c>
    </row>
    <row r="17" spans="1:8" ht="20.25">
      <c r="A17" s="2">
        <v>12</v>
      </c>
      <c r="B17" s="2" t="s">
        <v>40</v>
      </c>
      <c r="C17" s="2" t="s">
        <v>41</v>
      </c>
      <c r="D17" s="2">
        <v>1</v>
      </c>
      <c r="E17" s="2"/>
      <c r="F17" s="2">
        <v>-1</v>
      </c>
      <c r="G17" s="2" t="s">
        <v>343</v>
      </c>
      <c r="H17" s="2" t="s">
        <v>344</v>
      </c>
    </row>
    <row r="18" spans="1:8" ht="20.25">
      <c r="A18" s="2">
        <v>13</v>
      </c>
      <c r="B18" s="2" t="s">
        <v>42</v>
      </c>
      <c r="C18" s="2" t="s">
        <v>43</v>
      </c>
      <c r="D18" s="2">
        <v>1</v>
      </c>
      <c r="E18" s="2" t="str">
        <f>"=pahab=taŋ"</f>
        <v>=pahab=taŋ</v>
      </c>
      <c r="F18" s="2">
        <v>1</v>
      </c>
      <c r="G18" s="2" t="s">
        <v>345</v>
      </c>
      <c r="H18" s="2" t="s">
        <v>346</v>
      </c>
    </row>
    <row r="19" spans="1:8" ht="20.25">
      <c r="A19" s="2">
        <v>14</v>
      </c>
      <c r="B19" s="2" t="s">
        <v>44</v>
      </c>
      <c r="C19" s="2" t="s">
        <v>45</v>
      </c>
      <c r="D19" s="2">
        <v>-1</v>
      </c>
      <c r="E19" s="2"/>
      <c r="F19" s="2">
        <v>-1</v>
      </c>
      <c r="G19" s="2" t="s">
        <v>347</v>
      </c>
      <c r="H19" s="2" t="s">
        <v>10</v>
      </c>
    </row>
    <row r="20" spans="1:8" ht="20.25">
      <c r="A20" s="2">
        <v>15</v>
      </c>
      <c r="B20" s="2" t="s">
        <v>46</v>
      </c>
      <c r="C20" s="2" t="s">
        <v>47</v>
      </c>
      <c r="D20" s="2">
        <v>1</v>
      </c>
      <c r="E20" s="2"/>
      <c r="F20" s="2">
        <v>-1</v>
      </c>
      <c r="G20" s="2" t="s">
        <v>348</v>
      </c>
      <c r="H20" s="2" t="s">
        <v>10</v>
      </c>
    </row>
    <row r="21" spans="1:8" ht="20.25">
      <c r="A21" s="2">
        <v>16</v>
      </c>
      <c r="B21" s="2" t="s">
        <v>48</v>
      </c>
      <c r="C21" s="2" t="s">
        <v>49</v>
      </c>
      <c r="D21" s="2">
        <v>1</v>
      </c>
      <c r="E21" s="2"/>
      <c r="F21" s="2">
        <v>-1</v>
      </c>
      <c r="G21" s="2" t="s">
        <v>349</v>
      </c>
      <c r="H21" s="2" t="s">
        <v>10</v>
      </c>
    </row>
    <row r="22" spans="1:8" ht="20.25">
      <c r="A22" s="2">
        <v>17</v>
      </c>
      <c r="B22" s="2" t="s">
        <v>50</v>
      </c>
      <c r="C22" s="2" t="s">
        <v>51</v>
      </c>
      <c r="D22" s="2">
        <v>1</v>
      </c>
      <c r="E22" s="2" t="str">
        <f>"=c̢uku"</f>
        <v>=c̢uku</v>
      </c>
      <c r="F22" s="2">
        <v>1</v>
      </c>
      <c r="G22" s="2" t="s">
        <v>350</v>
      </c>
      <c r="H22" s="2" t="s">
        <v>351</v>
      </c>
    </row>
    <row r="23" spans="1:8" ht="20.25">
      <c r="A23" s="2">
        <v>17</v>
      </c>
      <c r="B23" s="2" t="s">
        <v>50</v>
      </c>
      <c r="C23" s="2"/>
      <c r="D23" s="2">
        <v>0</v>
      </c>
      <c r="E23" s="2" t="str">
        <f>"=mɔhɔ"</f>
        <v>=mɔhɔ</v>
      </c>
      <c r="F23" s="2">
        <v>2</v>
      </c>
      <c r="G23" s="2"/>
      <c r="H23" s="2" t="s">
        <v>352</v>
      </c>
    </row>
    <row r="24" spans="1:8" ht="20.25">
      <c r="A24" s="2">
        <v>18</v>
      </c>
      <c r="B24" s="2" t="s">
        <v>52</v>
      </c>
      <c r="C24" s="2" t="s">
        <v>53</v>
      </c>
      <c r="D24" s="2">
        <v>1</v>
      </c>
      <c r="E24" s="2" t="s">
        <v>54</v>
      </c>
      <c r="F24" s="2">
        <v>1</v>
      </c>
      <c r="G24" s="2" t="s">
        <v>55</v>
      </c>
      <c r="H24" s="2" t="s">
        <v>353</v>
      </c>
    </row>
    <row r="25" spans="1:8" ht="20.25">
      <c r="A25" s="2">
        <v>19</v>
      </c>
      <c r="B25" s="2" t="s">
        <v>56</v>
      </c>
      <c r="C25" s="2" t="s">
        <v>57</v>
      </c>
      <c r="D25" s="2">
        <v>1</v>
      </c>
      <c r="E25" s="2" t="s">
        <v>39</v>
      </c>
      <c r="F25" s="2">
        <v>1</v>
      </c>
      <c r="G25" s="2" t="s">
        <v>354</v>
      </c>
      <c r="H25" s="2" t="s">
        <v>355</v>
      </c>
    </row>
    <row r="26" spans="1:8" ht="20.25">
      <c r="A26" s="2">
        <v>20</v>
      </c>
      <c r="B26" s="2" t="s">
        <v>58</v>
      </c>
      <c r="C26" s="2" t="s">
        <v>59</v>
      </c>
      <c r="D26" s="2">
        <v>-1</v>
      </c>
      <c r="E26" s="2" t="s">
        <v>60</v>
      </c>
      <c r="F26" s="2">
        <v>1</v>
      </c>
      <c r="G26" s="2" t="s">
        <v>356</v>
      </c>
      <c r="H26" s="2" t="s">
        <v>357</v>
      </c>
    </row>
    <row r="27" spans="1:8" ht="21.75">
      <c r="A27" s="2">
        <v>21</v>
      </c>
      <c r="B27" s="2" t="s">
        <v>61</v>
      </c>
      <c r="C27" s="2" t="s">
        <v>62</v>
      </c>
      <c r="D27" s="2">
        <v>1</v>
      </c>
      <c r="E27" s="2" t="s">
        <v>63</v>
      </c>
      <c r="F27" s="2">
        <v>1</v>
      </c>
      <c r="G27" s="2" t="s">
        <v>64</v>
      </c>
      <c r="H27" s="2" t="s">
        <v>358</v>
      </c>
    </row>
    <row r="28" spans="1:8" ht="20.25">
      <c r="A28" s="2">
        <v>22</v>
      </c>
      <c r="B28" s="2" t="s">
        <v>65</v>
      </c>
      <c r="C28" s="2" t="s">
        <v>66</v>
      </c>
      <c r="D28" s="2">
        <v>1</v>
      </c>
      <c r="E28" s="2" t="s">
        <v>67</v>
      </c>
      <c r="F28" s="2">
        <v>1</v>
      </c>
      <c r="G28" s="2" t="s">
        <v>68</v>
      </c>
      <c r="H28" s="2" t="s">
        <v>359</v>
      </c>
    </row>
    <row r="29" spans="1:8" ht="20.25">
      <c r="A29" s="2">
        <v>23</v>
      </c>
      <c r="B29" s="2" t="s">
        <v>69</v>
      </c>
      <c r="C29" s="2" t="s">
        <v>70</v>
      </c>
      <c r="D29" s="2">
        <v>1</v>
      </c>
      <c r="E29" s="2"/>
      <c r="F29" s="2">
        <v>-1</v>
      </c>
      <c r="G29" s="2" t="s">
        <v>360</v>
      </c>
      <c r="H29" s="2" t="s">
        <v>361</v>
      </c>
    </row>
    <row r="30" spans="1:8" ht="20.25">
      <c r="A30" s="2">
        <v>23</v>
      </c>
      <c r="B30" s="2" t="s">
        <v>71</v>
      </c>
      <c r="C30" s="2" t="s">
        <v>72</v>
      </c>
      <c r="D30" s="2">
        <v>2</v>
      </c>
      <c r="E30" s="2"/>
      <c r="F30" s="2">
        <v>0</v>
      </c>
      <c r="G30" s="2" t="s">
        <v>73</v>
      </c>
      <c r="H30" s="2"/>
    </row>
    <row r="31" spans="1:8" ht="20.25">
      <c r="A31" s="2">
        <v>24</v>
      </c>
      <c r="B31" s="2" t="s">
        <v>74</v>
      </c>
      <c r="C31" s="2" t="s">
        <v>75</v>
      </c>
      <c r="D31" s="2">
        <v>1</v>
      </c>
      <c r="E31" s="2" t="str">
        <f>"=ic̢ʌ"</f>
        <v>=ic̢ʌ</v>
      </c>
      <c r="F31" s="2">
        <v>1</v>
      </c>
      <c r="G31" s="2" t="s">
        <v>76</v>
      </c>
      <c r="H31" s="2" t="s">
        <v>362</v>
      </c>
    </row>
    <row r="32" spans="1:8" ht="20.25">
      <c r="A32" s="2">
        <v>25</v>
      </c>
      <c r="B32" s="2" t="s">
        <v>77</v>
      </c>
      <c r="C32" s="2" t="s">
        <v>78</v>
      </c>
      <c r="D32" s="2">
        <v>1</v>
      </c>
      <c r="E32" s="2" t="str">
        <f>"=wa"</f>
        <v>=wa</v>
      </c>
      <c r="F32" s="2">
        <v>1</v>
      </c>
      <c r="G32" s="2" t="s">
        <v>79</v>
      </c>
      <c r="H32" s="2" t="s">
        <v>363</v>
      </c>
    </row>
    <row r="33" spans="1:8" ht="20.25">
      <c r="A33" s="2">
        <v>26</v>
      </c>
      <c r="B33" s="2" t="s">
        <v>80</v>
      </c>
      <c r="C33" s="2" t="s">
        <v>81</v>
      </c>
      <c r="D33" s="2">
        <v>1</v>
      </c>
      <c r="E33" s="2"/>
      <c r="F33" s="2">
        <v>-1</v>
      </c>
      <c r="G33" s="2" t="s">
        <v>364</v>
      </c>
      <c r="H33" s="2" t="s">
        <v>10</v>
      </c>
    </row>
    <row r="34" spans="1:8" ht="20.25">
      <c r="A34" s="2">
        <v>27</v>
      </c>
      <c r="B34" s="2" t="s">
        <v>82</v>
      </c>
      <c r="C34" s="2" t="s">
        <v>83</v>
      </c>
      <c r="D34" s="2">
        <v>1</v>
      </c>
      <c r="E34" s="2" t="s">
        <v>84</v>
      </c>
      <c r="F34" s="2">
        <v>2</v>
      </c>
      <c r="G34" s="2" t="s">
        <v>365</v>
      </c>
      <c r="H34" s="2" t="s">
        <v>366</v>
      </c>
    </row>
    <row r="35" spans="1:8" ht="20.25">
      <c r="A35" s="2">
        <v>27</v>
      </c>
      <c r="B35" s="2" t="s">
        <v>82</v>
      </c>
      <c r="C35" s="2"/>
      <c r="D35" s="2">
        <v>0</v>
      </c>
      <c r="E35" s="2" t="str">
        <f>"=c̢ɛ"</f>
        <v>=c̢ɛ</v>
      </c>
      <c r="F35" s="2">
        <v>3</v>
      </c>
      <c r="G35" s="2"/>
      <c r="H35" s="2" t="s">
        <v>367</v>
      </c>
    </row>
    <row r="36" spans="1:8" ht="20.25">
      <c r="A36" s="2">
        <v>28</v>
      </c>
      <c r="B36" s="2" t="s">
        <v>85</v>
      </c>
      <c r="C36" s="2" t="s">
        <v>86</v>
      </c>
      <c r="D36" s="2">
        <v>1</v>
      </c>
      <c r="E36" s="2" t="s">
        <v>87</v>
      </c>
      <c r="F36" s="2">
        <v>1</v>
      </c>
      <c r="G36" s="2" t="s">
        <v>368</v>
      </c>
      <c r="H36" s="2" t="s">
        <v>369</v>
      </c>
    </row>
    <row r="37" spans="1:8" ht="20.25">
      <c r="A37" s="2">
        <v>29</v>
      </c>
      <c r="B37" s="2" t="s">
        <v>88</v>
      </c>
      <c r="C37" s="2" t="s">
        <v>89</v>
      </c>
      <c r="D37" s="2">
        <v>1</v>
      </c>
      <c r="E37" s="2" t="s">
        <v>90</v>
      </c>
      <c r="F37" s="2">
        <v>1</v>
      </c>
      <c r="G37" s="2" t="s">
        <v>91</v>
      </c>
      <c r="H37" s="2" t="s">
        <v>370</v>
      </c>
    </row>
    <row r="38" spans="1:8" ht="20.25">
      <c r="A38" s="2">
        <v>30</v>
      </c>
      <c r="B38" s="2" t="s">
        <v>92</v>
      </c>
      <c r="C38" s="2" t="s">
        <v>93</v>
      </c>
      <c r="D38" s="2">
        <v>1</v>
      </c>
      <c r="E38" s="2"/>
      <c r="F38" s="2">
        <v>-1</v>
      </c>
      <c r="G38" s="2" t="s">
        <v>371</v>
      </c>
      <c r="H38" s="2" t="s">
        <v>10</v>
      </c>
    </row>
    <row r="39" spans="1:8" ht="20.25">
      <c r="A39" s="2">
        <v>31</v>
      </c>
      <c r="B39" s="2" t="s">
        <v>94</v>
      </c>
      <c r="C39" s="2" t="s">
        <v>95</v>
      </c>
      <c r="D39" s="2">
        <v>1</v>
      </c>
      <c r="E39" s="2" t="str">
        <f>"=paka"</f>
        <v>=paka</v>
      </c>
      <c r="F39" s="2">
        <v>1</v>
      </c>
      <c r="G39" s="2" t="s">
        <v>96</v>
      </c>
      <c r="H39" s="2" t="s">
        <v>372</v>
      </c>
    </row>
    <row r="40" spans="1:8" ht="20.25">
      <c r="A40" s="2">
        <v>32</v>
      </c>
      <c r="B40" s="2" t="s">
        <v>97</v>
      </c>
      <c r="C40" s="2" t="s">
        <v>98</v>
      </c>
      <c r="D40" s="2">
        <v>1</v>
      </c>
      <c r="E40" s="2"/>
      <c r="F40" s="2">
        <v>-1</v>
      </c>
      <c r="G40" s="2" t="s">
        <v>373</v>
      </c>
      <c r="H40" s="2" t="s">
        <v>10</v>
      </c>
    </row>
    <row r="41" spans="1:8" ht="20.25">
      <c r="A41" s="2">
        <v>33</v>
      </c>
      <c r="B41" s="2" t="s">
        <v>99</v>
      </c>
      <c r="C41" s="2" t="s">
        <v>100</v>
      </c>
      <c r="D41" s="2">
        <v>1</v>
      </c>
      <c r="E41" s="2"/>
      <c r="F41" s="2">
        <v>-1</v>
      </c>
      <c r="G41" s="2" t="s">
        <v>374</v>
      </c>
      <c r="H41" s="2" t="s">
        <v>10</v>
      </c>
    </row>
    <row r="42" spans="1:8" ht="20.25">
      <c r="A42" s="2">
        <v>34</v>
      </c>
      <c r="B42" s="2" t="s">
        <v>101</v>
      </c>
      <c r="C42" s="2" t="s">
        <v>102</v>
      </c>
      <c r="D42" s="2">
        <v>-1</v>
      </c>
      <c r="E42" s="2"/>
      <c r="F42" s="2">
        <v>-1</v>
      </c>
      <c r="G42" s="2" t="s">
        <v>375</v>
      </c>
      <c r="H42" s="2" t="s">
        <v>10</v>
      </c>
    </row>
    <row r="43" spans="1:8" ht="20.25">
      <c r="A43" s="2">
        <v>35</v>
      </c>
      <c r="B43" s="2" t="s">
        <v>103</v>
      </c>
      <c r="C43" s="2" t="s">
        <v>104</v>
      </c>
      <c r="D43" s="2">
        <v>1</v>
      </c>
      <c r="E43" s="2"/>
      <c r="F43" s="2">
        <v>-1</v>
      </c>
      <c r="G43" s="2" t="s">
        <v>376</v>
      </c>
      <c r="H43" s="2" t="s">
        <v>10</v>
      </c>
    </row>
    <row r="44" spans="1:8" ht="20.25">
      <c r="A44" s="2">
        <v>36</v>
      </c>
      <c r="B44" s="2" t="s">
        <v>105</v>
      </c>
      <c r="C44" s="2" t="s">
        <v>106</v>
      </c>
      <c r="D44" s="2">
        <v>1</v>
      </c>
      <c r="E44" s="2" t="str">
        <f>"=c̢ɛ"</f>
        <v>=c̢ɛ</v>
      </c>
      <c r="F44" s="2">
        <v>1</v>
      </c>
      <c r="G44" s="2" t="s">
        <v>107</v>
      </c>
      <c r="H44" s="2" t="s">
        <v>377</v>
      </c>
    </row>
    <row r="45" spans="1:8" ht="20.25">
      <c r="A45" s="2">
        <v>37</v>
      </c>
      <c r="B45" s="2" t="s">
        <v>108</v>
      </c>
      <c r="C45" s="2" t="s">
        <v>109</v>
      </c>
      <c r="D45" s="2">
        <v>1</v>
      </c>
      <c r="E45" s="2" t="str">
        <f>"=pahˈab"</f>
        <v>=pahˈab</v>
      </c>
      <c r="F45" s="2">
        <v>2</v>
      </c>
      <c r="G45" s="2" t="s">
        <v>110</v>
      </c>
      <c r="H45" s="2" t="s">
        <v>378</v>
      </c>
    </row>
    <row r="46" spans="1:8" ht="20.25">
      <c r="A46" s="2">
        <v>38</v>
      </c>
      <c r="B46" s="2" t="s">
        <v>111</v>
      </c>
      <c r="C46" s="2" t="s">
        <v>112</v>
      </c>
      <c r="D46" s="2">
        <v>1</v>
      </c>
      <c r="E46" s="2" t="str">
        <f>"=bʌkɔha ~ =bʌko"</f>
        <v>=bʌkɔha ~ =bʌko</v>
      </c>
      <c r="F46" s="2">
        <v>1</v>
      </c>
      <c r="G46" s="2" t="s">
        <v>113</v>
      </c>
      <c r="H46" s="2" t="s">
        <v>379</v>
      </c>
    </row>
    <row r="47" spans="1:8" ht="20.25">
      <c r="A47" s="2">
        <v>39</v>
      </c>
      <c r="B47" s="2" t="s">
        <v>114</v>
      </c>
      <c r="C47" s="2" t="s">
        <v>115</v>
      </c>
      <c r="D47" s="2">
        <v>1</v>
      </c>
      <c r="E47" s="2"/>
      <c r="F47" s="2">
        <v>-1</v>
      </c>
      <c r="G47" s="2" t="s">
        <v>380</v>
      </c>
      <c r="H47" s="2" t="s">
        <v>10</v>
      </c>
    </row>
    <row r="48" spans="1:8" ht="20.25">
      <c r="A48" s="2">
        <v>40</v>
      </c>
      <c r="B48" s="2" t="s">
        <v>116</v>
      </c>
      <c r="C48" s="2" t="s">
        <v>117</v>
      </c>
      <c r="D48" s="2">
        <v>1</v>
      </c>
      <c r="E48" s="2" t="str">
        <f>"=ʔʌc̢ɔ ~ =ʔac̢a"</f>
        <v>=ʔʌc̢ɔ ~ =ʔac̢a</v>
      </c>
      <c r="F48" s="2">
        <v>1</v>
      </c>
      <c r="G48" s="2" t="s">
        <v>118</v>
      </c>
      <c r="H48" s="2" t="s">
        <v>381</v>
      </c>
    </row>
    <row r="49" spans="1:8" ht="20.25">
      <c r="A49" s="2">
        <v>41</v>
      </c>
      <c r="B49" s="2" t="s">
        <v>119</v>
      </c>
      <c r="C49" s="2" t="s">
        <v>120</v>
      </c>
      <c r="D49" s="2">
        <v>1</v>
      </c>
      <c r="E49" s="2" t="s">
        <v>121</v>
      </c>
      <c r="F49" s="2">
        <v>1</v>
      </c>
      <c r="G49" s="2" t="s">
        <v>122</v>
      </c>
      <c r="H49" s="2" t="s">
        <v>382</v>
      </c>
    </row>
    <row r="50" spans="1:8" ht="20.25">
      <c r="A50" s="2">
        <v>42</v>
      </c>
      <c r="B50" s="2" t="s">
        <v>123</v>
      </c>
      <c r="C50" s="2" t="s">
        <v>124</v>
      </c>
      <c r="D50" s="2">
        <v>1</v>
      </c>
      <c r="E50" s="2"/>
      <c r="F50" s="2">
        <v>-1</v>
      </c>
      <c r="G50" s="2" t="s">
        <v>383</v>
      </c>
      <c r="H50" s="2" t="s">
        <v>10</v>
      </c>
    </row>
    <row r="51" spans="1:8" ht="20.25">
      <c r="A51" s="2">
        <v>42</v>
      </c>
      <c r="B51" s="2" t="s">
        <v>123</v>
      </c>
      <c r="C51" s="2" t="s">
        <v>125</v>
      </c>
      <c r="D51" s="2">
        <v>2</v>
      </c>
      <c r="E51" s="2"/>
      <c r="F51" s="2">
        <v>0</v>
      </c>
      <c r="G51" s="2" t="s">
        <v>126</v>
      </c>
      <c r="H51" s="2"/>
    </row>
    <row r="52" spans="1:8" ht="20.25">
      <c r="A52" s="2">
        <v>43</v>
      </c>
      <c r="B52" s="2" t="s">
        <v>127</v>
      </c>
      <c r="C52" s="2" t="s">
        <v>128</v>
      </c>
      <c r="D52" s="2">
        <v>1</v>
      </c>
      <c r="E52" s="2"/>
      <c r="F52" s="2">
        <v>-1</v>
      </c>
      <c r="G52" s="2" t="s">
        <v>384</v>
      </c>
      <c r="H52" s="2" t="s">
        <v>10</v>
      </c>
    </row>
    <row r="53" spans="1:8" ht="20.25">
      <c r="A53" s="2">
        <v>44</v>
      </c>
      <c r="B53" s="2" t="s">
        <v>129</v>
      </c>
      <c r="C53" s="2" t="s">
        <v>130</v>
      </c>
      <c r="D53" s="2">
        <v>1</v>
      </c>
      <c r="E53" s="2" t="str">
        <f>"=mahi ~ =mahə"</f>
        <v>=mahi ~ =mahə</v>
      </c>
      <c r="F53" s="2">
        <v>1</v>
      </c>
      <c r="G53" s="2" t="s">
        <v>385</v>
      </c>
      <c r="H53" s="2" t="s">
        <v>386</v>
      </c>
    </row>
    <row r="54" spans="1:8" ht="20.25">
      <c r="A54" s="2">
        <v>45</v>
      </c>
      <c r="B54" s="2" t="s">
        <v>131</v>
      </c>
      <c r="C54" s="2" t="s">
        <v>132</v>
      </c>
      <c r="D54" s="2">
        <v>1</v>
      </c>
      <c r="E54" s="2"/>
      <c r="F54" s="2">
        <v>-1</v>
      </c>
      <c r="G54" s="2" t="s">
        <v>387</v>
      </c>
      <c r="H54" s="2" t="s">
        <v>10</v>
      </c>
    </row>
    <row r="55" spans="1:8" ht="20.25">
      <c r="A55" s="2">
        <v>46</v>
      </c>
      <c r="B55" s="2" t="s">
        <v>133</v>
      </c>
      <c r="C55" s="2" t="s">
        <v>134</v>
      </c>
      <c r="D55" s="2">
        <v>1</v>
      </c>
      <c r="E55" s="2" t="s">
        <v>135</v>
      </c>
      <c r="F55" s="2">
        <v>1</v>
      </c>
      <c r="G55" s="2" t="s">
        <v>388</v>
      </c>
      <c r="H55" s="2" t="s">
        <v>389</v>
      </c>
    </row>
    <row r="56" spans="1:8" ht="20.25">
      <c r="A56" s="2">
        <v>47</v>
      </c>
      <c r="B56" s="2" t="s">
        <v>136</v>
      </c>
      <c r="C56" s="2" t="s">
        <v>137</v>
      </c>
      <c r="D56" s="2">
        <v>1</v>
      </c>
      <c r="E56" s="2" t="s">
        <v>138</v>
      </c>
      <c r="F56" s="2">
        <v>2</v>
      </c>
      <c r="G56" s="2" t="s">
        <v>390</v>
      </c>
      <c r="H56" s="2" t="s">
        <v>391</v>
      </c>
    </row>
    <row r="57" spans="1:8" ht="20.25">
      <c r="A57" s="2">
        <v>48</v>
      </c>
      <c r="B57" s="2" t="s">
        <v>139</v>
      </c>
      <c r="C57" s="2" t="s">
        <v>140</v>
      </c>
      <c r="D57" s="2">
        <v>1</v>
      </c>
      <c r="E57" s="2" t="s">
        <v>141</v>
      </c>
      <c r="F57" s="2">
        <v>1</v>
      </c>
      <c r="G57" s="2" t="s">
        <v>142</v>
      </c>
      <c r="H57" s="2" t="s">
        <v>392</v>
      </c>
    </row>
    <row r="58" spans="1:8" ht="20.25">
      <c r="A58" s="2">
        <v>49</v>
      </c>
      <c r="B58" s="2" t="s">
        <v>143</v>
      </c>
      <c r="C58" s="2" t="s">
        <v>144</v>
      </c>
      <c r="D58" s="2">
        <v>1</v>
      </c>
      <c r="E58" s="2" t="s">
        <v>145</v>
      </c>
      <c r="F58" s="2">
        <v>1</v>
      </c>
      <c r="G58" s="2" t="s">
        <v>393</v>
      </c>
      <c r="H58" s="2" t="s">
        <v>394</v>
      </c>
    </row>
    <row r="59" spans="1:8" ht="20.25">
      <c r="A59" s="2">
        <v>50</v>
      </c>
      <c r="B59" s="2" t="s">
        <v>146</v>
      </c>
      <c r="C59" s="2" t="s">
        <v>147</v>
      </c>
      <c r="D59" s="2">
        <v>1</v>
      </c>
      <c r="E59" s="2" t="s">
        <v>148</v>
      </c>
      <c r="F59" s="2">
        <v>2</v>
      </c>
      <c r="G59" s="2" t="s">
        <v>149</v>
      </c>
      <c r="H59" s="2" t="s">
        <v>395</v>
      </c>
    </row>
    <row r="60" spans="1:8" ht="20.25">
      <c r="A60" s="2">
        <v>50</v>
      </c>
      <c r="B60" s="2" t="s">
        <v>146</v>
      </c>
      <c r="C60" s="2"/>
      <c r="D60" s="2">
        <v>0</v>
      </c>
      <c r="E60" s="2" t="s">
        <v>150</v>
      </c>
      <c r="F60" s="2">
        <v>3</v>
      </c>
      <c r="G60" s="2"/>
      <c r="H60" s="2" t="s">
        <v>396</v>
      </c>
    </row>
    <row r="61" spans="1:8" ht="20.25">
      <c r="A61" s="2">
        <v>51</v>
      </c>
      <c r="B61" s="2" t="s">
        <v>151</v>
      </c>
      <c r="C61" s="2" t="s">
        <v>152</v>
      </c>
      <c r="D61" s="2">
        <v>1</v>
      </c>
      <c r="E61" s="2" t="s">
        <v>153</v>
      </c>
      <c r="F61" s="2">
        <v>2</v>
      </c>
      <c r="G61" s="2" t="s">
        <v>397</v>
      </c>
      <c r="H61" s="2" t="s">
        <v>398</v>
      </c>
    </row>
    <row r="62" spans="1:8" ht="20.25">
      <c r="A62" s="2">
        <v>52</v>
      </c>
      <c r="B62" s="2" t="s">
        <v>154</v>
      </c>
      <c r="C62" s="2" t="s">
        <v>155</v>
      </c>
      <c r="D62" s="2">
        <v>1</v>
      </c>
      <c r="E62" s="2"/>
      <c r="F62" s="2">
        <v>-1</v>
      </c>
      <c r="G62" s="2" t="s">
        <v>399</v>
      </c>
      <c r="H62" s="2" t="s">
        <v>10</v>
      </c>
    </row>
    <row r="63" spans="1:8" ht="20.25">
      <c r="A63" s="2">
        <v>53</v>
      </c>
      <c r="B63" s="2" t="s">
        <v>156</v>
      </c>
      <c r="C63" s="2" t="s">
        <v>157</v>
      </c>
      <c r="D63" s="2">
        <v>1</v>
      </c>
      <c r="E63" s="2" t="s">
        <v>158</v>
      </c>
      <c r="F63" s="2">
        <v>2</v>
      </c>
      <c r="G63" s="2" t="s">
        <v>400</v>
      </c>
      <c r="H63" s="2" t="s">
        <v>159</v>
      </c>
    </row>
    <row r="64" spans="1:8" ht="20.25">
      <c r="A64" s="2">
        <v>53</v>
      </c>
      <c r="B64" s="2" t="s">
        <v>156</v>
      </c>
      <c r="C64" s="2"/>
      <c r="D64" s="2">
        <v>0</v>
      </c>
      <c r="E64" s="2" t="s">
        <v>160</v>
      </c>
      <c r="F64" s="2">
        <v>3</v>
      </c>
      <c r="G64" s="2"/>
      <c r="H64" s="2" t="s">
        <v>161</v>
      </c>
    </row>
    <row r="65" spans="1:8" ht="20.25">
      <c r="A65" s="2">
        <v>53</v>
      </c>
      <c r="B65" s="2" t="s">
        <v>156</v>
      </c>
      <c r="C65" s="2"/>
      <c r="D65" s="2">
        <v>0</v>
      </c>
      <c r="E65" s="2" t="s">
        <v>162</v>
      </c>
      <c r="F65" s="2">
        <v>1</v>
      </c>
      <c r="G65" s="2"/>
      <c r="H65" s="2" t="s">
        <v>401</v>
      </c>
    </row>
    <row r="66" spans="1:8" ht="20.25">
      <c r="A66" s="2">
        <v>54</v>
      </c>
      <c r="B66" s="2" t="s">
        <v>163</v>
      </c>
      <c r="C66" s="2" t="s">
        <v>164</v>
      </c>
      <c r="D66" s="2">
        <v>1</v>
      </c>
      <c r="E66" s="2" t="s">
        <v>165</v>
      </c>
      <c r="F66" s="2">
        <v>1</v>
      </c>
      <c r="G66" s="2" t="s">
        <v>402</v>
      </c>
      <c r="H66" s="2" t="s">
        <v>403</v>
      </c>
    </row>
    <row r="67" spans="1:8" ht="20.25">
      <c r="A67" s="2">
        <v>55</v>
      </c>
      <c r="B67" s="2" t="s">
        <v>166</v>
      </c>
      <c r="C67" s="2" t="s">
        <v>167</v>
      </c>
      <c r="D67" s="2">
        <v>1</v>
      </c>
      <c r="E67" s="2"/>
      <c r="F67" s="2">
        <v>-1</v>
      </c>
      <c r="G67" s="2" t="s">
        <v>404</v>
      </c>
      <c r="H67" s="2" t="s">
        <v>10</v>
      </c>
    </row>
    <row r="68" spans="1:8" ht="20.25">
      <c r="A68" s="2">
        <v>56</v>
      </c>
      <c r="B68" s="2" t="s">
        <v>168</v>
      </c>
      <c r="C68" s="2" t="s">
        <v>169</v>
      </c>
      <c r="D68" s="2">
        <v>1</v>
      </c>
      <c r="E68" s="2" t="str">
        <f>"=taka-o"</f>
        <v>=taka-o</v>
      </c>
      <c r="F68" s="2">
        <v>2</v>
      </c>
      <c r="G68" s="2" t="s">
        <v>405</v>
      </c>
      <c r="H68" s="2" t="s">
        <v>406</v>
      </c>
    </row>
    <row r="69" spans="1:8" ht="20.25">
      <c r="A69" s="2">
        <v>57</v>
      </c>
      <c r="B69" s="2" t="s">
        <v>170</v>
      </c>
      <c r="C69" s="2" t="s">
        <v>171</v>
      </c>
      <c r="D69" s="2">
        <v>1</v>
      </c>
      <c r="E69" s="2"/>
      <c r="F69" s="2">
        <v>-1</v>
      </c>
      <c r="G69" s="2" t="s">
        <v>407</v>
      </c>
      <c r="H69" s="2" t="s">
        <v>10</v>
      </c>
    </row>
    <row r="70" spans="1:8" ht="20.25">
      <c r="A70" s="2">
        <v>58</v>
      </c>
      <c r="B70" s="2" t="s">
        <v>172</v>
      </c>
      <c r="C70" s="2" t="s">
        <v>173</v>
      </c>
      <c r="D70" s="2">
        <v>1</v>
      </c>
      <c r="E70" s="2" t="str">
        <f>"=čipa"</f>
        <v>=čipa</v>
      </c>
      <c r="F70" s="2">
        <v>2</v>
      </c>
      <c r="G70" s="2" t="s">
        <v>408</v>
      </c>
      <c r="H70" s="2" t="s">
        <v>409</v>
      </c>
    </row>
    <row r="71" spans="1:8" ht="20.25">
      <c r="A71" s="2">
        <v>59</v>
      </c>
      <c r="B71" s="2" t="s">
        <v>174</v>
      </c>
      <c r="C71" s="2" t="s">
        <v>175</v>
      </c>
      <c r="D71" s="2">
        <v>1</v>
      </c>
      <c r="E71" s="2"/>
      <c r="F71" s="2">
        <v>-1</v>
      </c>
      <c r="G71" s="2" t="s">
        <v>176</v>
      </c>
      <c r="H71" s="2" t="s">
        <v>10</v>
      </c>
    </row>
    <row r="72" spans="1:8" ht="20.25">
      <c r="A72" s="2">
        <v>60</v>
      </c>
      <c r="B72" s="2" t="s">
        <v>177</v>
      </c>
      <c r="C72" s="2" t="s">
        <v>178</v>
      </c>
      <c r="D72" s="2">
        <v>1</v>
      </c>
      <c r="E72" s="2" t="s">
        <v>179</v>
      </c>
      <c r="F72" s="2">
        <v>1</v>
      </c>
      <c r="G72" s="2" t="s">
        <v>410</v>
      </c>
      <c r="H72" s="2" t="s">
        <v>411</v>
      </c>
    </row>
    <row r="73" spans="1:8" ht="20.25">
      <c r="A73" s="2">
        <v>61</v>
      </c>
      <c r="B73" s="2" t="s">
        <v>180</v>
      </c>
      <c r="C73" s="2" t="s">
        <v>181</v>
      </c>
      <c r="D73" s="2">
        <v>1</v>
      </c>
      <c r="E73" s="2" t="str">
        <f>"=čihĩ"</f>
        <v>=čihĩ</v>
      </c>
      <c r="F73" s="2">
        <v>2</v>
      </c>
      <c r="G73" s="2" t="s">
        <v>182</v>
      </c>
      <c r="H73" s="2" t="s">
        <v>412</v>
      </c>
    </row>
    <row r="74" spans="1:8" ht="20.25">
      <c r="A74" s="2">
        <v>62</v>
      </c>
      <c r="B74" s="2" t="s">
        <v>183</v>
      </c>
      <c r="C74" s="2" t="s">
        <v>184</v>
      </c>
      <c r="D74" s="2">
        <v>1</v>
      </c>
      <c r="E74" s="2"/>
      <c r="F74" s="2">
        <v>-1</v>
      </c>
      <c r="G74" s="2" t="s">
        <v>413</v>
      </c>
      <c r="H74" s="2" t="s">
        <v>10</v>
      </c>
    </row>
    <row r="75" spans="1:8" ht="20.25">
      <c r="A75" s="2">
        <v>63</v>
      </c>
      <c r="B75" s="2" t="s">
        <v>185</v>
      </c>
      <c r="C75" s="2" t="s">
        <v>186</v>
      </c>
      <c r="D75" s="2">
        <v>1</v>
      </c>
      <c r="E75" s="2" t="s">
        <v>187</v>
      </c>
      <c r="F75" s="2">
        <v>2</v>
      </c>
      <c r="G75" s="2" t="s">
        <v>414</v>
      </c>
      <c r="H75" s="2" t="s">
        <v>188</v>
      </c>
    </row>
    <row r="76" spans="1:8" ht="20.25">
      <c r="A76" s="2">
        <v>64</v>
      </c>
      <c r="B76" s="2" t="s">
        <v>189</v>
      </c>
      <c r="C76" s="2"/>
      <c r="D76" s="2">
        <v>-1</v>
      </c>
      <c r="E76" s="2" t="s">
        <v>190</v>
      </c>
      <c r="F76" s="2">
        <v>1</v>
      </c>
      <c r="G76" s="2" t="s">
        <v>10</v>
      </c>
      <c r="H76" s="2" t="s">
        <v>415</v>
      </c>
    </row>
    <row r="77" spans="1:8" ht="20.25">
      <c r="A77" s="2">
        <v>65</v>
      </c>
      <c r="B77" s="2" t="s">
        <v>191</v>
      </c>
      <c r="C77" s="2" t="s">
        <v>192</v>
      </c>
      <c r="D77" s="2">
        <v>1</v>
      </c>
      <c r="E77" s="2" t="s">
        <v>193</v>
      </c>
      <c r="F77" s="2">
        <v>1</v>
      </c>
      <c r="G77" s="2" t="s">
        <v>194</v>
      </c>
      <c r="H77" s="2" t="s">
        <v>416</v>
      </c>
    </row>
    <row r="78" spans="1:8" ht="20.25">
      <c r="A78" s="2">
        <v>66</v>
      </c>
      <c r="B78" s="2" t="s">
        <v>195</v>
      </c>
      <c r="C78" s="2" t="s">
        <v>196</v>
      </c>
      <c r="D78" s="2">
        <v>1</v>
      </c>
      <c r="E78" s="2"/>
      <c r="F78" s="2">
        <v>-1</v>
      </c>
      <c r="G78" s="2" t="s">
        <v>197</v>
      </c>
      <c r="H78" s="2" t="s">
        <v>10</v>
      </c>
    </row>
    <row r="79" spans="1:8" ht="20.25">
      <c r="A79" s="2">
        <v>67</v>
      </c>
      <c r="B79" s="2" t="s">
        <v>198</v>
      </c>
      <c r="C79" s="2" t="s">
        <v>199</v>
      </c>
      <c r="D79" s="2">
        <v>1</v>
      </c>
      <c r="E79" s="2" t="str">
        <f>"=waʔo"</f>
        <v>=waʔo</v>
      </c>
      <c r="F79" s="2">
        <v>2</v>
      </c>
      <c r="G79" s="2" t="s">
        <v>417</v>
      </c>
      <c r="H79" s="2" t="s">
        <v>418</v>
      </c>
    </row>
    <row r="80" spans="1:8" ht="20.25">
      <c r="A80" s="2">
        <v>68</v>
      </c>
      <c r="B80" s="2" t="s">
        <v>200</v>
      </c>
      <c r="C80" s="2" t="s">
        <v>201</v>
      </c>
      <c r="D80" s="2">
        <v>1</v>
      </c>
      <c r="E80" s="2"/>
      <c r="F80" s="2">
        <v>-1</v>
      </c>
      <c r="G80" s="2" t="s">
        <v>202</v>
      </c>
      <c r="H80" s="2" t="s">
        <v>203</v>
      </c>
    </row>
    <row r="81" spans="1:8" ht="20.25">
      <c r="A81" s="2">
        <v>69</v>
      </c>
      <c r="B81" s="2" t="s">
        <v>204</v>
      </c>
      <c r="C81" s="2" t="s">
        <v>205</v>
      </c>
      <c r="D81" s="2">
        <v>-1</v>
      </c>
      <c r="E81" s="2"/>
      <c r="F81" s="2">
        <v>-1</v>
      </c>
      <c r="G81" s="2" t="s">
        <v>419</v>
      </c>
      <c r="H81" s="2" t="s">
        <v>203</v>
      </c>
    </row>
    <row r="82" spans="1:8" ht="20.25">
      <c r="A82" s="2">
        <v>70</v>
      </c>
      <c r="B82" s="2" t="s">
        <v>206</v>
      </c>
      <c r="C82" s="2" t="s">
        <v>207</v>
      </c>
      <c r="D82" s="2">
        <v>-1</v>
      </c>
      <c r="E82" s="2"/>
      <c r="F82" s="2">
        <v>-1</v>
      </c>
      <c r="G82" s="2" t="s">
        <v>420</v>
      </c>
      <c r="H82" s="2" t="s">
        <v>10</v>
      </c>
    </row>
    <row r="83" spans="1:8" ht="20.25">
      <c r="A83" s="2">
        <v>71</v>
      </c>
      <c r="B83" s="2" t="s">
        <v>208</v>
      </c>
      <c r="C83" s="2" t="s">
        <v>209</v>
      </c>
      <c r="D83" s="2">
        <v>1</v>
      </c>
      <c r="E83" s="2"/>
      <c r="F83" s="2">
        <v>-1</v>
      </c>
      <c r="G83" s="2" t="s">
        <v>421</v>
      </c>
      <c r="H83" s="2" t="s">
        <v>10</v>
      </c>
    </row>
    <row r="84" spans="1:8" ht="20.25">
      <c r="A84" s="2">
        <v>72</v>
      </c>
      <c r="B84" s="2" t="s">
        <v>210</v>
      </c>
      <c r="C84" s="2" t="s">
        <v>211</v>
      </c>
      <c r="D84" s="2">
        <v>1</v>
      </c>
      <c r="E84" s="2"/>
      <c r="F84" s="2">
        <v>-1</v>
      </c>
      <c r="G84" s="2" t="s">
        <v>422</v>
      </c>
      <c r="H84" s="2" t="s">
        <v>10</v>
      </c>
    </row>
    <row r="85" spans="1:8" ht="20.25">
      <c r="A85" s="2">
        <v>73</v>
      </c>
      <c r="B85" s="2" t="s">
        <v>212</v>
      </c>
      <c r="C85" s="2" t="s">
        <v>213</v>
      </c>
      <c r="D85" s="2">
        <v>1</v>
      </c>
      <c r="E85" s="2" t="s">
        <v>214</v>
      </c>
      <c r="F85" s="2">
        <v>2</v>
      </c>
      <c r="G85" s="2" t="s">
        <v>423</v>
      </c>
      <c r="H85" s="2" t="s">
        <v>424</v>
      </c>
    </row>
    <row r="86" spans="1:8" ht="20.25">
      <c r="A86" s="2">
        <v>74</v>
      </c>
      <c r="B86" s="2" t="s">
        <v>215</v>
      </c>
      <c r="C86" s="2" t="s">
        <v>425</v>
      </c>
      <c r="D86" s="2">
        <v>1</v>
      </c>
      <c r="E86" s="2"/>
      <c r="F86" s="2">
        <v>-1</v>
      </c>
      <c r="G86" s="2" t="s">
        <v>426</v>
      </c>
      <c r="H86" s="2" t="s">
        <v>10</v>
      </c>
    </row>
    <row r="87" spans="1:8" ht="20.25">
      <c r="A87" s="2">
        <v>75</v>
      </c>
      <c r="B87" s="2" t="s">
        <v>216</v>
      </c>
      <c r="C87" s="2" t="s">
        <v>217</v>
      </c>
      <c r="D87" s="2">
        <v>1</v>
      </c>
      <c r="E87" s="2" t="s">
        <v>218</v>
      </c>
      <c r="F87" s="2">
        <v>2</v>
      </c>
      <c r="G87" s="2" t="s">
        <v>219</v>
      </c>
      <c r="H87" s="2" t="s">
        <v>427</v>
      </c>
    </row>
    <row r="88" spans="1:8" ht="20.25">
      <c r="A88" s="2">
        <v>75</v>
      </c>
      <c r="B88" s="2" t="s">
        <v>216</v>
      </c>
      <c r="C88" s="2"/>
      <c r="D88" s="2">
        <v>0</v>
      </c>
      <c r="E88" s="2" t="s">
        <v>220</v>
      </c>
      <c r="F88" s="2">
        <v>3</v>
      </c>
      <c r="G88" s="2"/>
      <c r="H88" s="2" t="s">
        <v>428</v>
      </c>
    </row>
    <row r="89" spans="1:8" ht="20.25">
      <c r="A89" s="2">
        <v>75</v>
      </c>
      <c r="B89" s="2" t="s">
        <v>216</v>
      </c>
      <c r="C89" s="2"/>
      <c r="D89" s="2">
        <v>0</v>
      </c>
      <c r="E89" s="2" t="s">
        <v>221</v>
      </c>
      <c r="F89" s="2">
        <v>4</v>
      </c>
      <c r="G89" s="2"/>
      <c r="H89" s="2" t="s">
        <v>429</v>
      </c>
    </row>
    <row r="90" spans="1:8" ht="20.25">
      <c r="A90" s="2">
        <v>76</v>
      </c>
      <c r="B90" s="2" t="s">
        <v>222</v>
      </c>
      <c r="C90" s="2" t="s">
        <v>223</v>
      </c>
      <c r="D90" s="2">
        <v>1</v>
      </c>
      <c r="E90" s="2" t="s">
        <v>224</v>
      </c>
      <c r="F90" s="2">
        <v>2</v>
      </c>
      <c r="G90" s="2" t="s">
        <v>430</v>
      </c>
      <c r="H90" s="2" t="s">
        <v>431</v>
      </c>
    </row>
    <row r="91" spans="1:8" ht="20.25">
      <c r="A91" s="2">
        <v>77</v>
      </c>
      <c r="B91" s="2" t="s">
        <v>225</v>
      </c>
      <c r="C91" s="2" t="s">
        <v>226</v>
      </c>
      <c r="D91" s="2">
        <v>1</v>
      </c>
      <c r="E91" s="2"/>
      <c r="F91" s="2">
        <v>-1</v>
      </c>
      <c r="G91" s="2" t="s">
        <v>432</v>
      </c>
      <c r="H91" s="2" t="s">
        <v>10</v>
      </c>
    </row>
    <row r="92" spans="1:8" ht="20.25">
      <c r="A92" s="2">
        <v>78</v>
      </c>
      <c r="B92" s="2" t="s">
        <v>227</v>
      </c>
      <c r="C92" s="2" t="s">
        <v>228</v>
      </c>
      <c r="D92" s="2">
        <v>-1</v>
      </c>
      <c r="E92" s="2" t="s">
        <v>229</v>
      </c>
      <c r="F92" s="2">
        <v>1</v>
      </c>
      <c r="G92" s="2" t="s">
        <v>433</v>
      </c>
      <c r="H92" s="2" t="s">
        <v>434</v>
      </c>
    </row>
    <row r="93" spans="1:8" ht="20.25">
      <c r="A93" s="2">
        <v>79</v>
      </c>
      <c r="B93" s="2" t="s">
        <v>230</v>
      </c>
      <c r="C93" s="2" t="s">
        <v>231</v>
      </c>
      <c r="D93" s="2">
        <v>1</v>
      </c>
      <c r="E93" s="2"/>
      <c r="F93" s="2">
        <v>-1</v>
      </c>
      <c r="G93" s="2" t="s">
        <v>435</v>
      </c>
      <c r="H93" s="2" t="s">
        <v>10</v>
      </c>
    </row>
    <row r="94" spans="1:8" ht="20.25">
      <c r="A94" s="2">
        <v>80</v>
      </c>
      <c r="B94" s="2" t="s">
        <v>232</v>
      </c>
      <c r="C94" s="2" t="s">
        <v>233</v>
      </c>
      <c r="D94" s="2">
        <v>1</v>
      </c>
      <c r="E94" s="2" t="s">
        <v>234</v>
      </c>
      <c r="F94" s="2">
        <v>1</v>
      </c>
      <c r="G94" s="2" t="s">
        <v>235</v>
      </c>
      <c r="H94" s="2" t="s">
        <v>436</v>
      </c>
    </row>
    <row r="95" spans="1:8" ht="20.25">
      <c r="A95" s="2">
        <v>81</v>
      </c>
      <c r="B95" s="2" t="s">
        <v>236</v>
      </c>
      <c r="C95" s="2" t="s">
        <v>237</v>
      </c>
      <c r="D95" s="2">
        <v>1</v>
      </c>
      <c r="E95" s="2" t="s">
        <v>238</v>
      </c>
      <c r="F95" s="2">
        <v>2</v>
      </c>
      <c r="G95" s="2" t="s">
        <v>437</v>
      </c>
      <c r="H95" s="2" t="s">
        <v>438</v>
      </c>
    </row>
    <row r="96" spans="1:8" ht="20.25">
      <c r="A96" s="2">
        <v>82</v>
      </c>
      <c r="B96" s="2" t="s">
        <v>239</v>
      </c>
      <c r="C96" s="2" t="s">
        <v>240</v>
      </c>
      <c r="D96" s="2">
        <v>1</v>
      </c>
      <c r="E96" s="2" t="s">
        <v>241</v>
      </c>
      <c r="F96" s="2">
        <v>1</v>
      </c>
      <c r="G96" s="2" t="s">
        <v>242</v>
      </c>
      <c r="H96" s="2" t="s">
        <v>439</v>
      </c>
    </row>
    <row r="97" spans="1:8" ht="20.25">
      <c r="A97" s="2">
        <v>83</v>
      </c>
      <c r="B97" s="2" t="s">
        <v>243</v>
      </c>
      <c r="C97" s="2" t="s">
        <v>244</v>
      </c>
      <c r="D97" s="2">
        <v>1</v>
      </c>
      <c r="E97" s="2"/>
      <c r="F97" s="2">
        <v>-1</v>
      </c>
      <c r="G97" s="2" t="s">
        <v>440</v>
      </c>
      <c r="H97" s="2" t="s">
        <v>203</v>
      </c>
    </row>
    <row r="98" spans="1:8" ht="20.25">
      <c r="A98" s="2">
        <v>83</v>
      </c>
      <c r="B98" s="2" t="s">
        <v>243</v>
      </c>
      <c r="C98" s="2" t="s">
        <v>245</v>
      </c>
      <c r="D98" s="2">
        <v>-1</v>
      </c>
      <c r="E98" s="2"/>
      <c r="F98" s="2">
        <v>-1</v>
      </c>
      <c r="G98" s="2" t="s">
        <v>441</v>
      </c>
      <c r="H98" s="2" t="s">
        <v>10</v>
      </c>
    </row>
    <row r="99" spans="1:8" ht="20.25">
      <c r="A99" s="2">
        <v>84</v>
      </c>
      <c r="B99" s="2" t="s">
        <v>246</v>
      </c>
      <c r="C99" s="2" t="s">
        <v>247</v>
      </c>
      <c r="D99" s="2">
        <v>1</v>
      </c>
      <c r="E99" s="2" t="str">
        <f>"=ŋʌ"</f>
        <v>=ŋʌ</v>
      </c>
      <c r="F99" s="2">
        <v>1</v>
      </c>
      <c r="G99" s="2" t="s">
        <v>442</v>
      </c>
      <c r="H99" s="2" t="s">
        <v>443</v>
      </c>
    </row>
    <row r="100" spans="1:8" ht="20.25">
      <c r="A100" s="2">
        <v>85</v>
      </c>
      <c r="B100" s="2" t="s">
        <v>248</v>
      </c>
      <c r="C100" s="2" t="s">
        <v>249</v>
      </c>
      <c r="D100" s="2">
        <v>0</v>
      </c>
      <c r="E100" s="2"/>
      <c r="F100" s="2">
        <v>-1</v>
      </c>
      <c r="G100" s="2" t="s">
        <v>250</v>
      </c>
      <c r="H100" s="2" t="s">
        <v>10</v>
      </c>
    </row>
    <row r="101" spans="1:8" ht="20.25">
      <c r="A101" s="2">
        <v>85</v>
      </c>
      <c r="B101" s="2" t="s">
        <v>248</v>
      </c>
      <c r="C101" s="2" t="s">
        <v>251</v>
      </c>
      <c r="D101" s="2">
        <v>0</v>
      </c>
      <c r="E101" s="2"/>
      <c r="F101" s="2">
        <v>0</v>
      </c>
      <c r="G101" s="2" t="s">
        <v>252</v>
      </c>
      <c r="H101" s="2"/>
    </row>
    <row r="102" spans="1:8" ht="20.25">
      <c r="A102" s="2">
        <v>86</v>
      </c>
      <c r="B102" s="2" t="s">
        <v>253</v>
      </c>
      <c r="C102" s="2" t="s">
        <v>254</v>
      </c>
      <c r="D102" s="2">
        <v>1</v>
      </c>
      <c r="E102" s="2"/>
      <c r="F102" s="2">
        <v>-1</v>
      </c>
      <c r="G102" s="2" t="s">
        <v>444</v>
      </c>
      <c r="H102" s="2" t="s">
        <v>10</v>
      </c>
    </row>
    <row r="103" spans="1:8" ht="20.25">
      <c r="A103" s="2">
        <v>87</v>
      </c>
      <c r="B103" s="2" t="s">
        <v>255</v>
      </c>
      <c r="C103" s="2" t="s">
        <v>256</v>
      </c>
      <c r="D103" s="2">
        <v>1</v>
      </c>
      <c r="E103" s="2"/>
      <c r="F103" s="2">
        <v>-1</v>
      </c>
      <c r="G103" s="2" t="s">
        <v>257</v>
      </c>
      <c r="H103" s="2" t="s">
        <v>445</v>
      </c>
    </row>
    <row r="104" spans="1:8" ht="20.25">
      <c r="A104" s="2">
        <v>87</v>
      </c>
      <c r="B104" s="2" t="s">
        <v>255</v>
      </c>
      <c r="C104" s="2" t="s">
        <v>258</v>
      </c>
      <c r="D104" s="2">
        <v>2</v>
      </c>
      <c r="E104" s="2"/>
      <c r="F104" s="2">
        <v>0</v>
      </c>
      <c r="G104" s="2" t="s">
        <v>259</v>
      </c>
      <c r="H104" s="2"/>
    </row>
    <row r="105" spans="1:8" ht="20.25">
      <c r="A105" s="2">
        <v>88</v>
      </c>
      <c r="B105" s="2" t="s">
        <v>260</v>
      </c>
      <c r="C105" s="2" t="s">
        <v>261</v>
      </c>
      <c r="D105" s="2">
        <v>1</v>
      </c>
      <c r="E105" s="2" t="str">
        <f>"=c̢ʊhʊ ~ =c̢õhʌ"</f>
        <v>=c̢ʊhʊ ~ =c̢õhʌ</v>
      </c>
      <c r="F105" s="2">
        <v>1</v>
      </c>
      <c r="G105" s="2" t="s">
        <v>446</v>
      </c>
      <c r="H105" s="2" t="s">
        <v>447</v>
      </c>
    </row>
    <row r="106" spans="1:8" ht="20.25">
      <c r="A106" s="2">
        <v>89</v>
      </c>
      <c r="B106" s="2" t="s">
        <v>262</v>
      </c>
      <c r="C106" s="2" t="s">
        <v>263</v>
      </c>
      <c r="D106" s="2">
        <v>1</v>
      </c>
      <c r="E106" s="2" t="str">
        <f>"=c̢ʊ"</f>
        <v>=c̢ʊ</v>
      </c>
      <c r="F106" s="2">
        <v>1</v>
      </c>
      <c r="G106" s="2" t="s">
        <v>264</v>
      </c>
      <c r="H106" s="2" t="s">
        <v>448</v>
      </c>
    </row>
    <row r="107" spans="1:8" ht="20.25">
      <c r="A107" s="2">
        <v>90</v>
      </c>
      <c r="B107" s="2" t="s">
        <v>265</v>
      </c>
      <c r="C107" s="2" t="s">
        <v>266</v>
      </c>
      <c r="D107" s="2">
        <v>1</v>
      </c>
      <c r="E107" s="2" t="s">
        <v>267</v>
      </c>
      <c r="F107" s="2">
        <v>1</v>
      </c>
      <c r="G107" s="2" t="s">
        <v>449</v>
      </c>
      <c r="H107" s="2" t="s">
        <v>450</v>
      </c>
    </row>
    <row r="108" spans="1:8" ht="20.25">
      <c r="A108" s="2">
        <v>91</v>
      </c>
      <c r="B108" s="2" t="s">
        <v>268</v>
      </c>
      <c r="C108" s="2" t="s">
        <v>269</v>
      </c>
      <c r="D108" s="2">
        <v>1</v>
      </c>
      <c r="E108" s="2" t="s">
        <v>270</v>
      </c>
      <c r="F108" s="2">
        <v>2</v>
      </c>
      <c r="G108" s="2" t="s">
        <v>451</v>
      </c>
      <c r="H108" s="2" t="s">
        <v>271</v>
      </c>
    </row>
    <row r="109" spans="1:8" ht="20.25">
      <c r="A109" s="2">
        <v>92</v>
      </c>
      <c r="B109" s="2" t="s">
        <v>272</v>
      </c>
      <c r="C109" s="2" t="s">
        <v>273</v>
      </c>
      <c r="D109" s="2">
        <v>1</v>
      </c>
      <c r="E109" s="2"/>
      <c r="F109" s="2">
        <v>-1</v>
      </c>
      <c r="G109" s="2" t="s">
        <v>452</v>
      </c>
      <c r="H109" s="2" t="s">
        <v>10</v>
      </c>
    </row>
    <row r="110" spans="1:8" ht="20.25">
      <c r="A110" s="2">
        <v>93</v>
      </c>
      <c r="B110" s="2" t="s">
        <v>274</v>
      </c>
      <c r="C110" s="2" t="s">
        <v>275</v>
      </c>
      <c r="D110" s="2">
        <v>1</v>
      </c>
      <c r="E110" s="2"/>
      <c r="F110" s="2">
        <v>-1</v>
      </c>
      <c r="G110" s="2" t="s">
        <v>453</v>
      </c>
      <c r="H110" s="2" t="s">
        <v>10</v>
      </c>
    </row>
    <row r="111" spans="1:8" ht="20.25">
      <c r="A111" s="2">
        <v>94</v>
      </c>
      <c r="B111" s="2" t="s">
        <v>276</v>
      </c>
      <c r="C111" s="2" t="s">
        <v>277</v>
      </c>
      <c r="D111" s="2">
        <v>1</v>
      </c>
      <c r="E111" s="2" t="s">
        <v>278</v>
      </c>
      <c r="F111" s="2">
        <v>1</v>
      </c>
      <c r="G111" s="2" t="s">
        <v>279</v>
      </c>
      <c r="H111" s="2" t="s">
        <v>454</v>
      </c>
    </row>
    <row r="112" spans="1:8" ht="20.25">
      <c r="A112" s="2">
        <v>95</v>
      </c>
      <c r="B112" s="2" t="s">
        <v>455</v>
      </c>
      <c r="C112" s="2" t="s">
        <v>280</v>
      </c>
      <c r="D112" s="2">
        <v>1</v>
      </c>
      <c r="E112" s="2"/>
      <c r="F112" s="2">
        <v>-1</v>
      </c>
      <c r="G112" s="2" t="s">
        <v>281</v>
      </c>
      <c r="H112" s="2" t="s">
        <v>10</v>
      </c>
    </row>
    <row r="113" spans="1:8" ht="20.25">
      <c r="A113" s="2">
        <v>95</v>
      </c>
      <c r="B113" s="2" t="s">
        <v>456</v>
      </c>
      <c r="C113" s="2" t="s">
        <v>282</v>
      </c>
      <c r="D113" s="2">
        <v>2</v>
      </c>
      <c r="E113" s="2"/>
      <c r="F113" s="2">
        <v>0</v>
      </c>
      <c r="G113" s="2" t="s">
        <v>283</v>
      </c>
      <c r="H113" s="2"/>
    </row>
    <row r="114" spans="1:8" ht="20.25">
      <c r="A114" s="2">
        <v>96</v>
      </c>
      <c r="B114" s="2" t="s">
        <v>284</v>
      </c>
      <c r="C114" s="2" t="s">
        <v>285</v>
      </c>
      <c r="D114" s="2">
        <v>1</v>
      </c>
      <c r="E114" s="2"/>
      <c r="F114" s="2">
        <v>-1</v>
      </c>
      <c r="G114" s="2" t="s">
        <v>286</v>
      </c>
      <c r="H114" s="2" t="s">
        <v>10</v>
      </c>
    </row>
    <row r="115" spans="1:8" ht="20.25">
      <c r="A115" s="2">
        <v>97</v>
      </c>
      <c r="B115" s="2" t="s">
        <v>287</v>
      </c>
      <c r="C115" s="2" t="s">
        <v>288</v>
      </c>
      <c r="D115" s="2">
        <v>-1</v>
      </c>
      <c r="E115" s="2"/>
      <c r="F115" s="2">
        <v>-1</v>
      </c>
      <c r="G115" s="2" t="s">
        <v>457</v>
      </c>
      <c r="H115" s="2" t="s">
        <v>10</v>
      </c>
    </row>
    <row r="116" spans="1:8" ht="20.25">
      <c r="A116" s="2">
        <v>98</v>
      </c>
      <c r="B116" s="2" t="s">
        <v>289</v>
      </c>
      <c r="C116" s="2" t="s">
        <v>290</v>
      </c>
      <c r="D116" s="2">
        <v>1</v>
      </c>
      <c r="E116" s="2"/>
      <c r="F116" s="2">
        <v>-1</v>
      </c>
      <c r="G116" s="2" t="s">
        <v>458</v>
      </c>
      <c r="H116" s="2" t="s">
        <v>10</v>
      </c>
    </row>
    <row r="117" spans="1:8" ht="20.25">
      <c r="A117" s="2">
        <v>99</v>
      </c>
      <c r="B117" s="2" t="s">
        <v>291</v>
      </c>
      <c r="C117" s="2" t="s">
        <v>292</v>
      </c>
      <c r="D117" s="2">
        <v>1</v>
      </c>
      <c r="E117" s="2" t="s">
        <v>293</v>
      </c>
      <c r="F117" s="2">
        <v>2</v>
      </c>
      <c r="G117" s="2" t="s">
        <v>459</v>
      </c>
      <c r="H117" s="2" t="s">
        <v>460</v>
      </c>
    </row>
    <row r="118" spans="1:8" ht="20.25">
      <c r="A118" s="2">
        <v>100</v>
      </c>
      <c r="B118" s="2" t="s">
        <v>294</v>
      </c>
      <c r="C118" s="2" t="s">
        <v>104</v>
      </c>
      <c r="D118" s="2">
        <v>1</v>
      </c>
      <c r="E118" s="2"/>
      <c r="F118" s="2">
        <v>-1</v>
      </c>
      <c r="G118" s="2" t="s">
        <v>461</v>
      </c>
      <c r="H118" s="2" t="s">
        <v>10</v>
      </c>
    </row>
    <row r="119" spans="1:8" ht="20.25">
      <c r="A119" s="2">
        <v>100</v>
      </c>
      <c r="B119" s="2" t="s">
        <v>294</v>
      </c>
      <c r="C119" s="2" t="s">
        <v>295</v>
      </c>
      <c r="D119" s="2">
        <v>-1</v>
      </c>
      <c r="E119" s="2"/>
      <c r="F119" s="2">
        <v>0</v>
      </c>
      <c r="G119" s="2" t="s">
        <v>462</v>
      </c>
      <c r="H119" s="2"/>
    </row>
    <row r="120" spans="1:8" ht="20.25">
      <c r="A120" s="2">
        <v>101</v>
      </c>
      <c r="B120" s="2" t="s">
        <v>296</v>
      </c>
      <c r="C120" s="2" t="s">
        <v>297</v>
      </c>
      <c r="D120" s="2">
        <v>1</v>
      </c>
      <c r="E120" s="2"/>
      <c r="F120" s="2">
        <v>-1</v>
      </c>
      <c r="G120" s="2" t="s">
        <v>463</v>
      </c>
      <c r="H120" s="2" t="s">
        <v>10</v>
      </c>
    </row>
    <row r="121" spans="1:8" ht="20.25">
      <c r="A121" s="2">
        <v>102</v>
      </c>
      <c r="B121" s="2" t="s">
        <v>298</v>
      </c>
      <c r="C121" s="2" t="s">
        <v>299</v>
      </c>
      <c r="D121" s="2">
        <v>1</v>
      </c>
      <c r="E121" s="2"/>
      <c r="F121" s="2">
        <v>-1</v>
      </c>
      <c r="G121" s="2" t="s">
        <v>300</v>
      </c>
      <c r="H121" s="2" t="s">
        <v>10</v>
      </c>
    </row>
    <row r="122" spans="1:8" ht="20.25">
      <c r="A122" s="2">
        <v>103</v>
      </c>
      <c r="B122" s="2" t="s">
        <v>301</v>
      </c>
      <c r="C122" s="2" t="s">
        <v>302</v>
      </c>
      <c r="D122" s="2">
        <v>1</v>
      </c>
      <c r="E122" s="2"/>
      <c r="F122" s="2">
        <v>-1</v>
      </c>
      <c r="G122" s="2" t="s">
        <v>464</v>
      </c>
      <c r="H122" s="2" t="s">
        <v>10</v>
      </c>
    </row>
    <row r="123" spans="1:8" ht="20.25">
      <c r="A123" s="2">
        <v>103</v>
      </c>
      <c r="B123" s="2" t="s">
        <v>301</v>
      </c>
      <c r="C123" s="2" t="s">
        <v>303</v>
      </c>
      <c r="D123" s="2">
        <v>2</v>
      </c>
      <c r="E123" s="2"/>
      <c r="F123" s="2">
        <v>0</v>
      </c>
      <c r="G123" s="2" t="s">
        <v>465</v>
      </c>
      <c r="H123" s="2"/>
    </row>
    <row r="124" spans="1:8" ht="20.25">
      <c r="A124" s="2">
        <v>104</v>
      </c>
      <c r="B124" s="2" t="s">
        <v>304</v>
      </c>
      <c r="C124" s="2" t="s">
        <v>305</v>
      </c>
      <c r="D124" s="2">
        <v>-1</v>
      </c>
      <c r="E124" s="2"/>
      <c r="F124" s="2">
        <v>-1</v>
      </c>
      <c r="G124" s="2" t="s">
        <v>466</v>
      </c>
      <c r="H124" s="2" t="s">
        <v>10</v>
      </c>
    </row>
    <row r="125" spans="1:8" ht="20.25">
      <c r="A125" s="2">
        <v>105</v>
      </c>
      <c r="B125" s="2" t="s">
        <v>306</v>
      </c>
      <c r="C125" s="2" t="s">
        <v>307</v>
      </c>
      <c r="D125" s="2">
        <v>1</v>
      </c>
      <c r="E125" s="2"/>
      <c r="F125" s="2">
        <v>-1</v>
      </c>
      <c r="G125" s="2" t="s">
        <v>308</v>
      </c>
      <c r="H125" s="2" t="s">
        <v>10</v>
      </c>
    </row>
    <row r="126" spans="1:8" ht="20.25">
      <c r="A126" s="2">
        <v>106</v>
      </c>
      <c r="B126" s="2" t="s">
        <v>309</v>
      </c>
      <c r="C126" s="2" t="s">
        <v>310</v>
      </c>
      <c r="D126" s="2">
        <v>1</v>
      </c>
      <c r="E126" s="2" t="s">
        <v>311</v>
      </c>
      <c r="F126" s="2">
        <v>1</v>
      </c>
      <c r="G126" s="2" t="s">
        <v>312</v>
      </c>
      <c r="H126" s="2" t="s">
        <v>467</v>
      </c>
    </row>
    <row r="127" spans="1:8" ht="20.25">
      <c r="A127" s="2">
        <v>107</v>
      </c>
      <c r="B127" s="2" t="s">
        <v>313</v>
      </c>
      <c r="C127" s="2" t="s">
        <v>314</v>
      </c>
      <c r="D127" s="2">
        <v>-1</v>
      </c>
      <c r="E127" s="2"/>
      <c r="F127" s="2">
        <v>-1</v>
      </c>
      <c r="G127" s="2" t="s">
        <v>468</v>
      </c>
      <c r="H127" s="2" t="s">
        <v>10</v>
      </c>
    </row>
    <row r="128" spans="1:8" ht="20.25">
      <c r="A128" s="2">
        <v>108</v>
      </c>
      <c r="B128" s="2" t="s">
        <v>315</v>
      </c>
      <c r="C128" s="2" t="s">
        <v>316</v>
      </c>
      <c r="D128" s="2">
        <v>-1</v>
      </c>
      <c r="E128" s="2" t="s">
        <v>317</v>
      </c>
      <c r="F128" s="2">
        <v>1</v>
      </c>
      <c r="G128" s="2" t="s">
        <v>469</v>
      </c>
      <c r="H128" s="2" t="s">
        <v>470</v>
      </c>
    </row>
    <row r="129" spans="1:8" ht="20.25">
      <c r="A129" s="2">
        <v>109</v>
      </c>
      <c r="B129" s="2" t="s">
        <v>318</v>
      </c>
      <c r="C129" s="2" t="s">
        <v>319</v>
      </c>
      <c r="D129" s="2">
        <v>-1</v>
      </c>
      <c r="E129" s="2"/>
      <c r="F129" s="2">
        <v>-1</v>
      </c>
      <c r="G129" s="2" t="s">
        <v>471</v>
      </c>
      <c r="H129" s="2" t="s">
        <v>10</v>
      </c>
    </row>
    <row r="130" spans="1:8" ht="20.25">
      <c r="A130" s="2">
        <v>110</v>
      </c>
      <c r="B130" s="2" t="s">
        <v>320</v>
      </c>
      <c r="C130" s="2" t="s">
        <v>321</v>
      </c>
      <c r="D130" s="2">
        <v>-1</v>
      </c>
      <c r="E130" s="2"/>
      <c r="F130" s="2">
        <v>-1</v>
      </c>
      <c r="G130" s="2" t="s">
        <v>472</v>
      </c>
      <c r="H130" s="2" t="s">
        <v>10</v>
      </c>
    </row>
    <row r="131" spans="1:8" ht="20.25">
      <c r="A131" s="2">
        <v>110</v>
      </c>
      <c r="B131" s="2" t="s">
        <v>320</v>
      </c>
      <c r="C131" s="2" t="s">
        <v>322</v>
      </c>
      <c r="D131" s="2">
        <v>-1</v>
      </c>
      <c r="E131" s="2"/>
      <c r="F131" s="2">
        <v>0</v>
      </c>
      <c r="G131" s="2" t="s">
        <v>473</v>
      </c>
      <c r="H131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2018-12-22T16:35:12Z</dcterms:created>
  <dcterms:modified xsi:type="dcterms:W3CDTF">2018-12-22T16:35:22Z</dcterms:modified>
  <cp:category/>
  <cp:version/>
  <cp:contentType/>
  <cp:contentStatus/>
</cp:coreProperties>
</file>